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oorzhak.baylak\Desktop\Центр_ДО\КУРСЫ, ПРОШЕДШИЕ ЧЕРЕЗ УМС\КУРСЫ, ПРОШЕДШИЕ ЧЕРЕЗ УМС\База данных\"/>
    </mc:Choice>
  </mc:AlternateContent>
  <xr:revisionPtr revIDLastSave="0" documentId="13_ncr:1_{AE4F3F31-471F-49A9-9800-D56FBE4A2AC0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База данных ДК" sheetId="1" r:id="rId1"/>
    <sheet name="Отчет" sheetId="2" r:id="rId2"/>
  </sheets>
  <definedNames>
    <definedName name="_Hlk57638132" localSheetId="0">'База данных ДК'!$F$96</definedName>
    <definedName name="_xlnm._FilterDatabase" localSheetId="0" hidden="1">'База данных ДК'!$A$1:$J$1747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71" i="1" l="1"/>
  <c r="P12" i="2" l="1"/>
  <c r="O12" i="2"/>
  <c r="N12" i="2"/>
  <c r="M12" i="2"/>
  <c r="L12" i="2"/>
  <c r="K12" i="2"/>
  <c r="J12" i="2"/>
  <c r="I12" i="2"/>
  <c r="H12" i="2"/>
  <c r="G12" i="2"/>
  <c r="F12" i="2"/>
  <c r="E12" i="2"/>
  <c r="D12" i="2"/>
  <c r="K2" i="1"/>
  <c r="D11" i="2"/>
  <c r="T2" i="1"/>
  <c r="S2" i="1"/>
  <c r="Q12" i="2" l="1"/>
  <c r="F1551" i="1"/>
  <c r="F1552" i="1"/>
  <c r="P11" i="2" l="1"/>
  <c r="O11" i="2"/>
  <c r="N11" i="2"/>
  <c r="M11" i="2"/>
  <c r="L11" i="2"/>
  <c r="K11" i="2"/>
  <c r="J11" i="2"/>
  <c r="I11" i="2"/>
  <c r="H11" i="2"/>
  <c r="G11" i="2"/>
  <c r="F11" i="2"/>
  <c r="E11" i="2"/>
  <c r="D3" i="2"/>
  <c r="P3" i="2"/>
  <c r="Q11" i="2" l="1"/>
  <c r="L2" i="1"/>
  <c r="D4" i="2" l="1"/>
  <c r="D5" i="2"/>
  <c r="D6" i="2"/>
  <c r="D7" i="2"/>
  <c r="D8" i="2"/>
  <c r="D9" i="2"/>
  <c r="D10" i="2"/>
  <c r="F3" i="2"/>
  <c r="F4" i="2"/>
  <c r="F5" i="2"/>
  <c r="F6" i="2"/>
  <c r="F7" i="2"/>
  <c r="F8" i="2"/>
  <c r="F9" i="2"/>
  <c r="F10" i="2"/>
  <c r="F13" i="2" l="1"/>
  <c r="P10" i="2"/>
  <c r="P9" i="2"/>
  <c r="P8" i="2"/>
  <c r="P7" i="2"/>
  <c r="P6" i="2"/>
  <c r="P5" i="2"/>
  <c r="P4" i="2"/>
  <c r="O10" i="2"/>
  <c r="O9" i="2"/>
  <c r="O8" i="2"/>
  <c r="O7" i="2"/>
  <c r="O6" i="2"/>
  <c r="O5" i="2"/>
  <c r="O4" i="2"/>
  <c r="O3" i="2"/>
  <c r="N10" i="2"/>
  <c r="N9" i="2"/>
  <c r="N8" i="2"/>
  <c r="N7" i="2"/>
  <c r="N6" i="2"/>
  <c r="N5" i="2"/>
  <c r="N4" i="2"/>
  <c r="N3" i="2"/>
  <c r="M10" i="2"/>
  <c r="M9" i="2"/>
  <c r="M8" i="2"/>
  <c r="M7" i="2"/>
  <c r="M6" i="2"/>
  <c r="M5" i="2"/>
  <c r="M4" i="2"/>
  <c r="M3" i="2"/>
  <c r="L10" i="2"/>
  <c r="L9" i="2"/>
  <c r="L8" i="2"/>
  <c r="L7" i="2"/>
  <c r="L6" i="2"/>
  <c r="L5" i="2"/>
  <c r="L4" i="2"/>
  <c r="L3" i="2"/>
  <c r="K10" i="2"/>
  <c r="K9" i="2"/>
  <c r="K8" i="2"/>
  <c r="K7" i="2"/>
  <c r="K6" i="2"/>
  <c r="K5" i="2"/>
  <c r="K4" i="2"/>
  <c r="K3" i="2"/>
  <c r="J10" i="2"/>
  <c r="J9" i="2"/>
  <c r="J8" i="2"/>
  <c r="J7" i="2"/>
  <c r="J6" i="2"/>
  <c r="J5" i="2"/>
  <c r="J4" i="2"/>
  <c r="J3" i="2"/>
  <c r="I10" i="2"/>
  <c r="I9" i="2"/>
  <c r="I8" i="2"/>
  <c r="I7" i="2"/>
  <c r="I6" i="2"/>
  <c r="I5" i="2"/>
  <c r="I4" i="2"/>
  <c r="I3" i="2"/>
  <c r="H10" i="2"/>
  <c r="H9" i="2"/>
  <c r="H8" i="2"/>
  <c r="H7" i="2"/>
  <c r="H6" i="2"/>
  <c r="H5" i="2"/>
  <c r="H4" i="2"/>
  <c r="H3" i="2"/>
  <c r="G10" i="2"/>
  <c r="G9" i="2"/>
  <c r="G8" i="2"/>
  <c r="G7" i="2"/>
  <c r="G6" i="2"/>
  <c r="G5" i="2"/>
  <c r="G4" i="2"/>
  <c r="G3" i="2"/>
  <c r="H13" i="2" l="1"/>
  <c r="K13" i="2"/>
  <c r="N13" i="2"/>
  <c r="I13" i="2"/>
  <c r="L13" i="2"/>
  <c r="O13" i="2"/>
  <c r="M13" i="2"/>
  <c r="P13" i="2"/>
  <c r="G13" i="2"/>
  <c r="J13" i="2"/>
  <c r="E10" i="2"/>
  <c r="E9" i="2"/>
  <c r="E8" i="2"/>
  <c r="E7" i="2"/>
  <c r="E5" i="2"/>
  <c r="E4" i="2"/>
  <c r="E3" i="2"/>
  <c r="E6" i="2"/>
  <c r="E13" i="2" l="1"/>
  <c r="R2" i="1" l="1"/>
  <c r="Q2" i="1"/>
  <c r="P2" i="1"/>
  <c r="O2" i="1"/>
  <c r="N2" i="1"/>
  <c r="M2" i="1"/>
  <c r="T3" i="1" l="1"/>
  <c r="Q8" i="2"/>
  <c r="D13" i="2"/>
  <c r="P14" i="2" s="1"/>
  <c r="Q4" i="2"/>
  <c r="Q5" i="2"/>
  <c r="Q6" i="2"/>
  <c r="Q7" i="2"/>
  <c r="Q9" i="2"/>
  <c r="Q10" i="2"/>
  <c r="Q3" i="2"/>
  <c r="Q13" i="2" l="1"/>
</calcChain>
</file>

<file path=xl/sharedStrings.xml><?xml version="1.0" encoding="utf-8"?>
<sst xmlns="http://schemas.openxmlformats.org/spreadsheetml/2006/main" count="11360" uniqueCount="5153">
  <si>
    <t>№</t>
  </si>
  <si>
    <t>Факультет</t>
  </si>
  <si>
    <t>Кафедра</t>
  </si>
  <si>
    <t>Название дистанционного курса</t>
  </si>
  <si>
    <t>Разработчики</t>
  </si>
  <si>
    <t>Направление подготовки</t>
  </si>
  <si>
    <t>Дата утвержения ДК</t>
  </si>
  <si>
    <t>Год</t>
  </si>
  <si>
    <t>Версия 2.0</t>
  </si>
  <si>
    <t>ЭФ</t>
  </si>
  <si>
    <t>Бухгалтерского учета, анализа и аудита</t>
  </si>
  <si>
    <t>Экономика труда</t>
  </si>
  <si>
    <t>Монгуш Ольга Николаевна</t>
  </si>
  <si>
    <t>38.03.01 "Экономика профиль Финансы и кредит", 38.03.01 "Экономика профиль Бухгалтерский учет, анализ и аудит", 38.03.02 "Менеджмент профиль Управление малым бизнесом".</t>
  </si>
  <si>
    <t xml:space="preserve">20.04.2017, протокол№8  </t>
  </si>
  <si>
    <t xml:space="preserve">1. Глоссарий (67 терминов)
2. Лекции – 16
3. Тесты – 4
4. Банк вопросов (225 вопросов)
</t>
  </si>
  <si>
    <t>Теория бухгалтерского учета</t>
  </si>
  <si>
    <t>Хертек Шенне Васильевна, Оюн Аяна Орлановна</t>
  </si>
  <si>
    <t xml:space="preserve">38.03.02 «Экономика», профиль «Бухгалтерский учёт, анализ и аудит». </t>
  </si>
  <si>
    <t>18.05.2017 протокол №9</t>
  </si>
  <si>
    <t xml:space="preserve">1. Глоссарий (90терминов)
2. Лекции – 21
3. Тесты – 6
4. Банк вопросов (180 вопросов)
</t>
  </si>
  <si>
    <t>Финансовый менеджмент</t>
  </si>
  <si>
    <t>Херте Шенне Васильевна</t>
  </si>
  <si>
    <t>бакалавров по направлениям подготовки «Экономика», профиль «Бухгалтерский учёт, анализ и аудит» и «Менеджмент» профиль «Управление малым бизнесом».</t>
  </si>
  <si>
    <t>17.05.2018, протокол №9</t>
  </si>
  <si>
    <t>1. Глоссарий (233 термина)
2. Лекции – 27
3. Тесты – 7 и итоговый тест
4. Банк вопросов (240 вопросов)
5. задания - 8</t>
  </si>
  <si>
    <t>Стратегический менеджмент</t>
  </si>
  <si>
    <t>38.03.04 Государственное и муниципальное управление, профиль «Региональное управление».</t>
  </si>
  <si>
    <t>21.06.2018, протокол №10</t>
  </si>
  <si>
    <t xml:space="preserve">1. Глоссарий (100 термина)
2. Лекции – 26
3. Тесты – 7 и итоговый тест
4. Банк вопросов (365 вопросов)
</t>
  </si>
  <si>
    <t>Прогнозирование и планирование развития региона</t>
  </si>
  <si>
    <t>21.06.2018, протокол №11</t>
  </si>
  <si>
    <t xml:space="preserve">1. Глоссарий (100 термина)
2. Лекции – 24
3. Тесты – 6 и итоговый тест
4. Банк вопросов (300 вопросов)
</t>
  </si>
  <si>
    <t>Бухгалтерский финансовый учет</t>
  </si>
  <si>
    <t>Оюн Аяны Орлановны</t>
  </si>
  <si>
    <t>38.03.01 «Экономика», профиль «Бухгалтерский учет, анализ и аудит»</t>
  </si>
  <si>
    <t>21.06.2018, протокол №12</t>
  </si>
  <si>
    <t xml:space="preserve">1. Глоссарий (175 термина)
2. Лекции – 26
3. Тесты – 7
4. Банк вопросов (300 вопросов)
</t>
  </si>
  <si>
    <t>Организация, нормирование и оплата труда</t>
  </si>
  <si>
    <t xml:space="preserve">Монгуш Ольга Николаевна </t>
  </si>
  <si>
    <t>38.03.02 Менеджмент, профиль «Управление малым бизнесом», 38.03.04 Государственное и муниципальное управление, профиль «Региональное управление».</t>
  </si>
  <si>
    <t>18.10.2018 протокол №2</t>
  </si>
  <si>
    <t>Менеджмент</t>
  </si>
  <si>
    <t>38.03.01 «Экономика» профили «Финансы и кредит» и «Бухгалтерский учет, анализ и аудит».</t>
  </si>
  <si>
    <t>18.10.2018 протокол №3</t>
  </si>
  <si>
    <t xml:space="preserve">1. Глоссарий (115 термина)
2. Лекции – 26
3. Тесты – 6 и итоговый тест
4. Банк вопросов (400 вопросов)
</t>
  </si>
  <si>
    <t>Основы аудита</t>
  </si>
  <si>
    <t>Маркова Галина Ивановна</t>
  </si>
  <si>
    <t>38.03.01 «Экономика» профили «Бухгалтерский учет, анализ и аудит» и 5 курса заочной формы обучения «Финансы и кредит»</t>
  </si>
  <si>
    <t>15.11.2018, протокол №3</t>
  </si>
  <si>
    <t xml:space="preserve">1. Глоссарий (55 терминов)
2. Лекции – 10
3. Тесты – 10
4. Банк вопросов (345 вопросов) 
5. Задания 7
6. Элемент страница-11
</t>
  </si>
  <si>
    <t>Теория управления</t>
  </si>
  <si>
    <t>Оюн Аяна Орлановна</t>
  </si>
  <si>
    <t>38.03.04 Государственное и муниципальное управление, профиль «Региональное управление»</t>
  </si>
  <si>
    <t>20.12.2018, протокол №4</t>
  </si>
  <si>
    <t xml:space="preserve">1. Глоссарий (194 терминов)
2. Лекции – 13 (46 стр)
3. Тесты –5
4. Банк вопросов (200 вопросов)
5. Элемент страница - 2
</t>
  </si>
  <si>
    <t>Государственная и муниципальная служба</t>
  </si>
  <si>
    <t>20.12.2018, протокол №5</t>
  </si>
  <si>
    <t xml:space="preserve">1. Глоссарий (____ термина)
2. Лекции – ____
3. Тесты – _____ и итоговый тест
4. Банк вопросов (____ вопросов)
5. Презентации -_____.
</t>
  </si>
  <si>
    <t>Региональное управление</t>
  </si>
  <si>
    <t>20.12.2018, протокол №6</t>
  </si>
  <si>
    <t>Государственное и муниципальное управление</t>
  </si>
  <si>
    <t>20.12.2018, протокол №7</t>
  </si>
  <si>
    <t>Комплексный экономический анализ хозяйственной деятельности</t>
  </si>
  <si>
    <t>38.03.02 «Экономика», профиль «Бухгалтерский учет, анализ и аудит», 38.03.01 «Экономика», профиль «Финансы и кредит», 38.03.04 «Государственное и муниципальное управление», профиль «Региональное управление.</t>
  </si>
  <si>
    <t>25.04.2019, протокол  №8</t>
  </si>
  <si>
    <t xml:space="preserve">1. Глоссарий (терминов) -51
2. Лекции – 10
3. Тесты – 9
4. Презентации -8
5. Банк вопросов (вопросов)- 240
6. Элемент страницы - 18
</t>
  </si>
  <si>
    <t>Финансовый анализ и учет</t>
  </si>
  <si>
    <t>Готовцева Елена Александровна, Оюн Аяна Орлан-ооловна</t>
  </si>
  <si>
    <t>38.03.04 «Государственное и муниципальное управление», профили «Региональное управление»</t>
  </si>
  <si>
    <t xml:space="preserve">1. Глоссарий (100 терминов)
2. Лекции – 33
3. Тесты – 7
4. Банк вопросов (205 вопросов)
</t>
  </si>
  <si>
    <t>Бухгалтерский учет</t>
  </si>
  <si>
    <t>38.03.01 Экономика, профиль «Бухгалтерский учет, анализ и аудит»</t>
  </si>
  <si>
    <t xml:space="preserve">1. Глоссарий (241 терминов)
2. Лекции – 14
3. Тесты – 6
4. Банк вопросов (300 вопросов)
5. Элемент задание – 11
</t>
  </si>
  <si>
    <t>Управленческий учёт</t>
  </si>
  <si>
    <t>Хертек Шенне Васильевны</t>
  </si>
  <si>
    <t>38.03.01 «Экономика», профиль «Бухгалтерский учет, анализ и аудит», 38.03.01 «Экономика», профиль «Бухгалтерский учет, анализ и аудит»,</t>
  </si>
  <si>
    <t>30.05.2019, протокол №9</t>
  </si>
  <si>
    <t xml:space="preserve">1. Глоссарий (253 термина)
2. Лекции – 24
3. Задания по разделам - 6 
4. Тесты – 7
5. Банк вопросов (300 вопросов)
</t>
  </si>
  <si>
    <t>Государственное и муниципальное управление. Часть 2</t>
  </si>
  <si>
    <t xml:space="preserve">Маркова Галина Ивановна  </t>
  </si>
  <si>
    <t>38.03.04 «Государственное и муниципальное управление» профиль «Региональное управление», 38.03.05 «Бизнес-информатика» профиль «Архитектура предприятия»</t>
  </si>
  <si>
    <t>20.06.2019, протокол №10</t>
  </si>
  <si>
    <t xml:space="preserve">1. Глоссарий (63 термина)
2. Лекции – 8
3. Тесты – 9
4. Презентации -7
5. Банк вопросов (215вопросов)
6. Элементы страницы - 13
</t>
  </si>
  <si>
    <t>Политика доходов и расходов</t>
  </si>
  <si>
    <t>38.03.01 Экономика, профиль «Бухгалтерский учет, анализ и аудит».</t>
  </si>
  <si>
    <t>19.09.2019 протокол №1</t>
  </si>
  <si>
    <t xml:space="preserve">1. Глоссарий (100 термина)
2. Лекции – 17
3. Тесты – 5 и итоговый тест
4. Презентации – 5
5. Видео-лекция – 1
6. Банк вопросов (250 вопросов)
</t>
  </si>
  <si>
    <t>Экономика отрасли</t>
  </si>
  <si>
    <t>17.10.2019, протокол №2</t>
  </si>
  <si>
    <t xml:space="preserve">1. Глоссарий (760 терминов)
2. Лекции – 35
3. Тесты – 6 и итоговый тест
4. Банк вопросов (300 вопросов)
5. Презентации-35
</t>
  </si>
  <si>
    <t>Управление государственными и муниципальными закупками</t>
  </si>
  <si>
    <t xml:space="preserve">20.11.2019,
протокол №3
</t>
  </si>
  <si>
    <t xml:space="preserve">1. Глоссарий (400 терминов)
2. Лекции – 33
3. Тесты – 8
4. Банк вопросов (350 вопросов)
5. Презентации- 7
6. Гиперссылка на видеолекцию-2
</t>
  </si>
  <si>
    <t>Комплексный экономический анализ хозяйственной деятельности Часть 2</t>
  </si>
  <si>
    <t>38.03.01 «Экономика», профили «Бухгалтерский учет, анализ и аудит»</t>
  </si>
  <si>
    <t xml:space="preserve">1. Глоссарий (60 терминов)
2. Лекции – 18
3. Тесты – 9
4. Презентации -7
5. Банк вопросов (230 вопросов)
6. Задания – 8
7. Элементы стр. - 8
</t>
  </si>
  <si>
    <t>Контроль и ревизия</t>
  </si>
  <si>
    <t>Готовцевой Елены Александровны</t>
  </si>
  <si>
    <t>38.03.01 Экономика, профиль «Бухгалтерский учёт, анализ и аудит».</t>
  </si>
  <si>
    <t xml:space="preserve">1. Глоссарий (82 термина)
2. Лекции – 16
3. Тесты – 3 
4. Банк вопросов (150 вопросов)
5. задание-2
</t>
  </si>
  <si>
    <t>Теория организации</t>
  </si>
  <si>
    <t xml:space="preserve">38.03.04 Государственное и муниципальное управление, профиль «Региональное управление», </t>
  </si>
  <si>
    <t xml:space="preserve">1. Глоссарий (142 терминов)
2. Лекции – 18
3. Тесты –5
4. Банк вопросов (200 вопросов)
</t>
  </si>
  <si>
    <t>История экономических учений</t>
  </si>
  <si>
    <t>19.12.2019, протокол №4</t>
  </si>
  <si>
    <t xml:space="preserve">1. Глоссарий (114 терминов)
2. Лекции – 31
3. Тесты – 7
4. Банк вопросов (300 вопросов)
</t>
  </si>
  <si>
    <t>Хертек Шенне Васильевна</t>
  </si>
  <si>
    <t>бакалавров по направлениям подготовки «Экономика», профиль «Бухгалтерский учёт, анализ и аудит» и «Бизнес-информатика» профиль «Архитектура предприятия».</t>
  </si>
  <si>
    <t>30.04.2020 Протокол №8</t>
  </si>
  <si>
    <t xml:space="preserve">Глоссарий (323 термина)
2. Лекции – 22
3. Задания по разделам - 6
4. Тесты – 6
5. Банк вопросов (280 вопросов)
</t>
  </si>
  <si>
    <t>Региональные финансы</t>
  </si>
  <si>
    <t>2 курса, очной и заочной  формы обучения бакалавриата по 38.03.04 «Государственное и муниципальное управление», профиль «Региональное управление»</t>
  </si>
  <si>
    <t>21.05.2020 Протокол №9</t>
  </si>
  <si>
    <t xml:space="preserve">1.Глоссарий (80 термина)
2.Лекции – 12
3.Тесты – 5
4.Банк вопросов (210вопросов)
5.Задания -16
1.Глоссарий (80 термина)
2.Лекции – 12
3.Тесты – 5
4.Банк вопросов (210вопросов)
5.Задания -16
</t>
  </si>
  <si>
    <t>Управление государственными и муниципальными закупками (ИППК)</t>
  </si>
  <si>
    <t xml:space="preserve">Монгуш Ольги Николаевны </t>
  </si>
  <si>
    <t>переподготовка</t>
  </si>
  <si>
    <t>Глоссарий (400 терминов)
2. Лекции – 33
3. Тесты – 8
4. Банк вопросов (350 вопросов)
5. Презентации – 7</t>
  </si>
  <si>
    <t>Муниципальное управление и местное самоуправление</t>
  </si>
  <si>
    <t>38.04.04 Государственное и муниципальное управление, направленность (программа)</t>
  </si>
  <si>
    <t>18.06.2020 Протокол №10</t>
  </si>
  <si>
    <t>1. Глоссарий (200терминов)
2. Лекции – 16
3. Тесты – 7
4. Банк вопросов (231 вопросов)
5. Презентация – 16</t>
  </si>
  <si>
    <t>Учет затрат, калькулирования и бюджетирование</t>
  </si>
  <si>
    <t>38.03.01 «Экономика», профиль «Бухгалтерский учет анализ и аудит»</t>
  </si>
  <si>
    <t>22.10.2020 протокол №2</t>
  </si>
  <si>
    <t>1. Глоссарий (129терминов)
2. Лекции – 13
3. Тесты – 5
4. Банк вопросов (200 вопросов)
5. Задание – 13</t>
  </si>
  <si>
    <t>Международные стандарты финансовой отчетности</t>
  </si>
  <si>
    <t xml:space="preserve">Готовцева Елена Александровна
</t>
  </si>
  <si>
    <t xml:space="preserve">1. Глоссарий (53 терминов)
2. Лекции – 23
3. Тесты – 6
4. Банк вопросов (180 вопросов)
5. Задание – 6
6. Приложение - 1
</t>
  </si>
  <si>
    <t>Местное самоуправление</t>
  </si>
  <si>
    <t xml:space="preserve">38.03.04 «Государственное и муниципальное управление» профиль «Региональное управление». </t>
  </si>
  <si>
    <t xml:space="preserve">1. Глоссарий (53 термина)
2. Лекции – 8
3. Тесты – 4
4. Банк вопросов (213вопросов)
5. Элемент страницы -8
6. Презентации - 4
</t>
  </si>
  <si>
    <t>Теория и механизмы современного государственного управления</t>
  </si>
  <si>
    <t>19.11.2020 Протокол №3</t>
  </si>
  <si>
    <t xml:space="preserve">1. Глоссарий (300 терминов)
2. Лекции – 21
3. Тесты – 7
4. Банк вопросов (300 вопросов)
5. Презентации – 11
6. Задания для самоконтроля – 6
7. Семинары – 6.
2.Лекции – 21
3.Тесты – 7
4.Банк вопросов (300 вопросов)
5.Презентации – 11
6.Задания для самоконтроля – 6
7.Семинары – 6.
</t>
  </si>
  <si>
    <t>Управленческий учёт и контроллинг в государственных и муниципальных организациях</t>
  </si>
  <si>
    <t>38.04.04 «Государственное и муниципальное управление», программа «Управление государственными и муниципальными предприятиями».</t>
  </si>
  <si>
    <t xml:space="preserve">1. Глоссарий – 253 термина
2. Лекции – 21
3. Презентации -10
4. Задания по разделам –7
5. Элемент страница - 3
6. Тесты – 7
7. Банк вопросов (350 вопросов)
</t>
  </si>
  <si>
    <t>Государственные и муниципальные финансы</t>
  </si>
  <si>
    <t>17.12.2020 протокол №4</t>
  </si>
  <si>
    <t xml:space="preserve">1. Глоссарий (140 термина)
2. Лекции – 16
3. Банк вопросов (240вопросов)
4. Задания -11
5. Страниц – 9
</t>
  </si>
  <si>
    <t>Поиск и обработка экономической информации средствами интернета и офисных приложений.</t>
  </si>
  <si>
    <t>38.03.01 "Экономика"</t>
  </si>
  <si>
    <t xml:space="preserve">1. Глоссарий (66 терминов)
2. Лекции – 13
3. Тесты –4
4. Банк вопросов (200 вопросов)
5. Практические работы - 4
6. Презентации - 4
</t>
  </si>
  <si>
    <t>Общая статистика</t>
  </si>
  <si>
    <t>Соян Шончалай Чудурукпаевна</t>
  </si>
  <si>
    <t xml:space="preserve">38.03.01 Экономика, профиль «Бухгалтерский учет анализ и аудит», профиль «Финансы и кредит», 38.03.04 «Государственное и муниципальное управление», профиль «Региональное управление», 38.03.02 Менеджмент, профиль «Управление малым бизнесом» </t>
  </si>
  <si>
    <t>18.02.2021 протокол №6</t>
  </si>
  <si>
    <t xml:space="preserve">1. Глоссарий (218 терминов)
2. Лекции – 9
3. Контрольных вопросов – 4
4. Заданий - 10
5. Тесты – 4
6. Банк вопросов (149 вопросов)
</t>
  </si>
  <si>
    <t>Учёт, анализ и аудит внешнеэкономической деятельности</t>
  </si>
  <si>
    <t>38.03.01 «Экономика» профиль «Бухгалтерский учёт, анализ и аудит»  и заочной формы обучения по направлению подготовки 38.03.04 «Государственное и муниципальное управление»,профиль «Региональное управление».</t>
  </si>
  <si>
    <t>18.03.2021 протокол №7</t>
  </si>
  <si>
    <t xml:space="preserve">1. Глоссарий (136 терминов)
2. Лекции – 19
3. Презентации -12
4. Задания по разделам –6
5. Элемент страница - 6
6. Тесты – 6
7. Банк вопросов (300 вопросов)
</t>
  </si>
  <si>
    <t xml:space="preserve">Анализ и диагностика финансово-хозяйственной деятельности предприятия </t>
  </si>
  <si>
    <t xml:space="preserve">Оюн Аяна Орлановна </t>
  </si>
  <si>
    <t>38.03.01 «Экономика», профиль «Бухгалтерский учет анализ и аудит» 38.03.05 Бизнес-информатика, Программа дополнительного образования "Финансы и кредит"</t>
  </si>
  <si>
    <t>17.06.2021 протокол №10</t>
  </si>
  <si>
    <t xml:space="preserve">1. Глоссарий (109 терминов)
2. Лекции –28
3. Тесты – 7
4.  Презентация -2
5. Банк вопросов (334 вопросов)
6. Элемент Задание - 8
</t>
  </si>
  <si>
    <t>Оценка недвижимости</t>
  </si>
  <si>
    <t>Готовцева Елена Александровна</t>
  </si>
  <si>
    <t> студентов очной и заочной форм обучения экономических направлений подготовки.</t>
  </si>
  <si>
    <t xml:space="preserve">1. Глоссарий (32 терминов)
2. Лекции – 14
3. Тесты – 1
4. Банк вопросов (100 вопроса)
</t>
  </si>
  <si>
    <t>Управление жизненным циклом информационных систем</t>
  </si>
  <si>
    <t>Маадыр-оол Саванды Эрес-оолович, Серээжикпей Анна Александровна</t>
  </si>
  <si>
    <t>38.03.05 Бизнес - информатика, профиль «Архитектура предприятия».</t>
  </si>
  <si>
    <t xml:space="preserve">1. Глоссарий (44 термина)
2. Лекции -11
3. презентации -1
4. Задания -3
5. Тесты-4
6. Банк вопросов (112 вопросов)
</t>
  </si>
  <si>
    <t>Механизмы развития экономики государственных и муниципальных предприятий</t>
  </si>
  <si>
    <t>очной и заочной форм обучения бакалавриата по  направлению подготовки 38.04.04 Государственное и муниципальное управление, направленность (программа) «Управление государственными и муниципальными предприятиями».</t>
  </si>
  <si>
    <t xml:space="preserve">1. Глоссарий (300 терминов)
2. Лекции -18
3. презентации -18
4. Тесты-7
5. Банк вопросов (300 вопросов)
</t>
  </si>
  <si>
    <t>Бухгалтерская финансовая отчетность.</t>
  </si>
  <si>
    <t>21.10.2021 протокол №2</t>
  </si>
  <si>
    <t xml:space="preserve">1. Глоссарий (120 термина)
2. Лекции – 22
3. Тесты – 7
4. Банк вопросов (300 вопросов)
5. Элемент «Задание» – 4
</t>
  </si>
  <si>
    <t>Управление государственными и муниципальными закупками(повышение)</t>
  </si>
  <si>
    <t>Для слушателей ИППК ТуВГУ</t>
  </si>
  <si>
    <t xml:space="preserve">1. Глоссарий – 400 термина
2. Лекции-31
3. Тесты-8
4. Банк вопросов- 350 вопросов
5. Презентации-7
</t>
  </si>
  <si>
    <t>Государственное и муниципальное управления (Повышение квалификации 80 час.)</t>
  </si>
  <si>
    <t xml:space="preserve">1. Глоссарий – 584 термина
2. Лекции-45
3. Тесты-13
4. Банк вопросов- 1291 вопросов
5. Презентации-40
6. Задания-8
7. Семинар-6
</t>
  </si>
  <si>
    <t>Введение в профессиональную деятельность (ГМУ)</t>
  </si>
  <si>
    <t>18.11.2021 протокол №3</t>
  </si>
  <si>
    <t xml:space="preserve">1. Глоссарий (46 терминов)
2. Лекции – 10
3. Вопросы для самопроверки - 10
4. Тест – 1
5. Банк вопросов (50 вопросов)
</t>
  </si>
  <si>
    <t>Анализ финансовой отчетности</t>
  </si>
  <si>
    <t>38.03.01 «Экономика», профиль «Цифровая экономика».</t>
  </si>
  <si>
    <t xml:space="preserve">1. Глоссарий (85 термина)
2. Лекции – 15
3. Тесты – 6
4. Банк вопросов (250 вопросов)
5. Элемент «Задание» – 8
</t>
  </si>
  <si>
    <t>Финансовый менеджмент в условиях изменений</t>
  </si>
  <si>
    <t>38.04.04 «Государственное и муниципальное управление» направленность (программа) «Управление государственными и муниципальными предприятиями».</t>
  </si>
  <si>
    <t xml:space="preserve">1. Глоссарий – 233 термина.
2. Лекции – 17
3. Презентации -16
4. Задания по разделам –8
5. Элемент страница - 8
6. Тесты – 8 
7. Банк вопросов (240 вопросов)
</t>
  </si>
  <si>
    <t>Цифровое государство</t>
  </si>
  <si>
    <t>очной, очно-заочной и заочной форм обучения экономических направлений подготовки.</t>
  </si>
  <si>
    <t>20.05.2022г. Протокол №9</t>
  </si>
  <si>
    <t xml:space="preserve">Глоссарий- 40
2. Лекции-10
3. Тесты -3
4. Банк вопросов -70
5. Задания-10
</t>
  </si>
  <si>
    <t>Экономика отраслевых предприятий и организаций.</t>
  </si>
  <si>
    <t>очно-заочной и заочной форм обучения магистров по  направлению подготовки 38.04.04 Государственное и муниципальное управление, направленность (программа) «Управление государственными и муниципальными предприятиями».</t>
  </si>
  <si>
    <t xml:space="preserve">1. Глоссарий- 400.
2.  Лекции-10
3. Тесты -9
4. Банк вопросов -320
5. Задания-10
6. Вики-1
7. Семинар-1
8. Презентации-33
</t>
  </si>
  <si>
    <t>Анализ и диагностика финансово-хозяйственной деятельности государственных и муниципальных организаций</t>
  </si>
  <si>
    <t>для студентов очно-заочной и заочной форм обучения магистров по направлению подготовки 38.04.04 Государственное и муниципальное управление, направленность (программа) «Управление государственными и муниципальными предприятиями».</t>
  </si>
  <si>
    <t xml:space="preserve">1. Глоссарий- 400.
2. Лекции-28
3. Тесты -18
4. Банк вопросов -469
5. Страница-23
6. Презентации-29
</t>
  </si>
  <si>
    <t>Бухгалтерский учёт и финансы в АПК</t>
  </si>
  <si>
    <t>очной формы обучения для направления подготовки 38.03.01 Экономика, профиль «Цифровая экономика».</t>
  </si>
  <si>
    <t xml:space="preserve">Глоссарий- 221 терминов
2. Лекции-28
3. Тесты -8
4. Банк вопросов -350
5. Задания- 7
6. Презентации-19
</t>
  </si>
  <si>
    <t>Основы цифровой экономики.</t>
  </si>
  <si>
    <t>студентов очной формы обучения для направления подготовки 38.03.01 Экономика, профиль «Цифровая экономика».</t>
  </si>
  <si>
    <t>20.10.2022г. Протокол №2</t>
  </si>
  <si>
    <t xml:space="preserve">1. Глоссарий-60
2. Лекции-18
3. Тесты-6
4. Банк вопросов – 250 вопросов
5. Задание - 2
6. Презентации-3
</t>
  </si>
  <si>
    <t>Кадровая политика и кадровый аудит организаций</t>
  </si>
  <si>
    <t>38.04.04 Государственное и муниципальное управление, направленность (программа) «Управление государственными и муниципальными пред-приятиями»</t>
  </si>
  <si>
    <t>17.11.2022г. Протокол №3</t>
  </si>
  <si>
    <t xml:space="preserve">1. Глоссарий (366 терминов)
2. Лекции – 22
3. Тесты – 7
4. Банк вопросов (300 вопросов) 
5. Презентации – 17
6. Задания – 4
1.  Элемент страница – 16
</t>
  </si>
  <si>
    <t>Экономическая история</t>
  </si>
  <si>
    <t xml:space="preserve">1. Глоссарий (146 терминов)
2. Лекций– 36
3. Презентации - 25
4. Задания по разделам –8
5. Тесты – 9
6. Банк вопросов (410 вопросов)
</t>
  </si>
  <si>
    <t>Российская экономика.</t>
  </si>
  <si>
    <t>27.01.2023г. Протокол №5</t>
  </si>
  <si>
    <t xml:space="preserve">1. Глоссарий (228 терминов)
2. Лекции – 13
3. Тесты – 4
4. Банк вопросов (200 вопросов)
5. Задания – 6
6. Элемент страница – 1
7. Вики – 3
8. Презентации- 4
</t>
  </si>
  <si>
    <t>Цифровая экономика.</t>
  </si>
  <si>
    <t xml:space="preserve">38.03.01 Экономика, профиль «Цифровая экономика» </t>
  </si>
  <si>
    <t>20.04.2023г. Протокол №8</t>
  </si>
  <si>
    <t xml:space="preserve">1. Глоссарий (228 терминов)
2. Лекции – 26
3. Тесты – 9
4. Банк вопросов (400 вопросов)
5. Презентации – 26
6. Элемент страница – 14
</t>
  </si>
  <si>
    <t>Учет и анализ банкротства.</t>
  </si>
  <si>
    <t>бакалаврами 4 курса очной формы обучения направления подготовки "Экономика" профиль "Бухгалтерский учёт, анализ и аудит".</t>
  </si>
  <si>
    <t>18.05.2023г. Протокол №9</t>
  </si>
  <si>
    <t>1. Глоссарий – 100 терминов
2. Тесты - 4
3. Банк вопросов – 200 вопросов
4. Лекции –12
5. Страница -1
6. Презентация – 7</t>
  </si>
  <si>
    <t>Социально-экономическая статистика</t>
  </si>
  <si>
    <t>Соян Шончалай Чудурукпаевна, Балзанай Сылдыс Васильевич</t>
  </si>
  <si>
    <t>очной и заочной форм обучения бакалавриата по направлениям подготовки 38.03.01 Экономика, профиль «Бухгалтерский учет анализ и аудит», профиль «Цифровая экономика», профиль «Финансы и кредит», 38.03.04 «Государственное и муниципальное управление», профиль «Региональное управление», 38.03.02 Менеджмент, профиль «Управление малым бизнесом», для магистрантов направлений подготовки 38.04.04 «Государственное и муниципальное управление» с направленностью «Управление государственными и муниципальными предприятиями», 38.04.01 Экономика с направленностью (программой) «Экономика и управление на предприятии».</t>
  </si>
  <si>
    <t>1. Глоссарий – 165 терминов
2. Тесты - 8
3. Банк вопросов – 354 вопросов
4. Лекции –31
5. Задания –26
6. Страница - 6</t>
  </si>
  <si>
    <t>Методология и методы научного исследования. ГМУ</t>
  </si>
  <si>
    <t>магистрантов по направлению подготовки 38.04.04 «Государственное и муниципальное управление», направленность (программа) «Управление государственными и муниципальными предприятиями».</t>
  </si>
  <si>
    <t xml:space="preserve">1. Глоссарий (87 терминов)
2. Лекции – 12
3. Тесты –3
4. Банк вопросов (150 вопросов)
5. Презентации – 11
6. Задания - 3
</t>
  </si>
  <si>
    <t>Теория управления. Часть 2.</t>
  </si>
  <si>
    <t> бакалавриата по направлению подготовки 38.03.04 Государственное и муниципальное управление, профиль «Региональное управление».</t>
  </si>
  <si>
    <t xml:space="preserve">1. Глоссарий (137 терминов)
2. Лекции – 22
3. Тесты – 5
4. Банк вопросов (200 вопросов)
5. Презентации – 4
6. Задания- 8
</t>
  </si>
  <si>
    <t>Командообразование и лидерские навыки.</t>
  </si>
  <si>
    <t>магистров по направлению подготовки 38.04.04 Государственное и муниципальное управление, направленность (программа) «Управление государственными и муниципальными предприятиями».</t>
  </si>
  <si>
    <t xml:space="preserve">1. Глоссарий (128 терминов)
2. Лекции – 27
3. Тесты – 9
4. Банк вопросов (300 вопросов)
5. Презентации – 27
6. Страница- 23
</t>
  </si>
  <si>
    <t>Методология управления проектами.</t>
  </si>
  <si>
    <t>очно-заочной и заочной форм обучения магистров по направлению подготовки 38.04.04 Государственное и муниципальное управление, направленность (программа) «Управление государственными и муниципальными предприятиями».</t>
  </si>
  <si>
    <t xml:space="preserve">1. Глоссарий (100 терминов)
2. Лекции – 36
3. Тесты – 8
4. Банк вопросов (350 вопросов)
5. Презентации – 27
6. Страница- 14
</t>
  </si>
  <si>
    <t>Экономики и  менеджмента</t>
  </si>
  <si>
    <t>Управление персоналом</t>
  </si>
  <si>
    <t>Донгак Чейнеш Геннадьевна</t>
  </si>
  <si>
    <t> 46.04.02 "Документоведение и архивоведение" (уровень магистратуры), направленность (программа) Управление документами и архивами</t>
  </si>
  <si>
    <t xml:space="preserve">1. Глоссарий (558 терминов)
2. Лекции – 27
3. Тесты – 6
4. Банк вопросов (462 вопросов)
</t>
  </si>
  <si>
    <t>Бизнес планирование</t>
  </si>
  <si>
    <t>Севек Вячеслав Кыргысович</t>
  </si>
  <si>
    <t xml:space="preserve">"Экономики", "Менеджмент" и "Государственное и муниципальное управление" </t>
  </si>
  <si>
    <t>21.12.2017, протокол №4</t>
  </si>
  <si>
    <t xml:space="preserve">1. Глоссарий (37 терминов)
2. Лекции – 11
3. Тесты – 4
4. Банк вопросов (211 вопросов)
</t>
  </si>
  <si>
    <t>Корпоративная социальная ответственность</t>
  </si>
  <si>
    <t>Серээжикпей Анна Александровна</t>
  </si>
  <si>
    <t>38.03.02 "Менеджмент" профиль "Управление малым бизнесом".</t>
  </si>
  <si>
    <t>26.04.2018, протокол №8</t>
  </si>
  <si>
    <t xml:space="preserve">1. Глоссарий (41 терминов)
2. Лекции – 14
3. Тесты – 6
4. Банк вопросов (233 вопросов)
5. Презентации – 2
</t>
  </si>
  <si>
    <t xml:space="preserve">Инвестиции </t>
  </si>
  <si>
    <t xml:space="preserve">38.03.02 «Менеджмент» профиль «Управление малым бизнесом» и 38.03.01 «Экономика» профили и «Финансы и кредит», 38.03.04 «Государственное и муниципальное управление» и 38.03.05 «Бизнес информатика» с профилем «Архитектура предприятия». </t>
  </si>
  <si>
    <t xml:space="preserve">1. Глоссарий (32 терминов)
2. Лекции – 26
3. Тесты – 7
4. Банк вопросов (300 вопросов)
</t>
  </si>
  <si>
    <t>Деньги, кредит, банки</t>
  </si>
  <si>
    <t>Севек Русланы Монгушовны</t>
  </si>
  <si>
    <t xml:space="preserve">38.03.01 Экономика, профили «Финансы и кредит» и «Бухгалтерский учет, анализ и аудит». </t>
  </si>
  <si>
    <t xml:space="preserve">1. Глоссарий (123 термина)
2. Лекции – 19
3. Тесты – 7
4. Банк вопросов (301 вопрос)
</t>
  </si>
  <si>
    <t>Финансы и кредит</t>
  </si>
  <si>
    <t xml:space="preserve">38.03.02 Менеджмент, профиль «Управление малым бизнесом». </t>
  </si>
  <si>
    <t xml:space="preserve">1. Глоссарий (106 терминов)
2. Лекции – 18
3. Тесты – 6
4. Банк вопросов (250 вопросов)
</t>
  </si>
  <si>
    <t>Финансы</t>
  </si>
  <si>
    <t>Анай-оол Любовь Сарыг-Кидисовна</t>
  </si>
  <si>
    <t>38.03.01Экономика, профиль «Финансы и кредит», 38.03.01 Экономика, профиль «Бухгалтерский учет, анализ и аудит».</t>
  </si>
  <si>
    <t xml:space="preserve">1. Глоссарий (311 терминов)
2. Лекции – 18
3. Тесты – 5
4. Банк вопросов (200 вопросов)
</t>
  </si>
  <si>
    <t>Мировая экономика и международные экономические отношения</t>
  </si>
  <si>
    <t>Донгак Чейнеш Геннадьевны</t>
  </si>
  <si>
    <t>38.03.01 Экономика, профиль «Финансы и кредит», 38.03.01 Экономика, профиль «Бухгалтерский учет, анализ и аудит».</t>
  </si>
  <si>
    <t xml:space="preserve">1. Глоссарий (325 терминов)
2. Лекции – 32
3. Тесты – 8 и итоговый тест
4. Банк вопросов (572 вопросов)
2. Лекции – 51
3. Тесты – 8
4. Банк вопросов (393 вопросов)
</t>
  </si>
  <si>
    <t>Маркетинг</t>
  </si>
  <si>
    <t>38.03.01 Экономика, профиль «Финансы и кредит», 38.03.02 Менеджмент, профиль «Управление малым бизнесом».</t>
  </si>
  <si>
    <t xml:space="preserve">1. Глоссарий (184 терминов)
2. Лекции – 51
3. Тесты – 8
4. Банк вопросов (393 вопросов)
</t>
  </si>
  <si>
    <t>Налоги и налогообложение</t>
  </si>
  <si>
    <t xml:space="preserve">1. Глоссарий (72 терминов)
2. Лекции – 15 (43 стр)
3. Тесты –5
4. Банк вопросов (200 вопросов)
5. Элемент страница - 2
</t>
  </si>
  <si>
    <t>Экономика организации</t>
  </si>
  <si>
    <t>Манчык-Сат Чодураа Сергеевна</t>
  </si>
  <si>
    <t>38.03.01 Экономика, профиль «Финансы и кредит», 38.03.01 Экономика, профиль «Бухгалтерский учет, анализ и аудит», 38.03.04 Менеджмент, профиль «Управление малым бизнесом»</t>
  </si>
  <si>
    <t xml:space="preserve">1. Глоссарий (61 терминов)
2. Лекции – 24 (52 стр)
3. Презентации – 20 (351 слайдов)
4. Тесты – 6 и итоговый тест
5. Банк вопросов (300 вопросов)
6. Элемент страница - 3
</t>
  </si>
  <si>
    <t>Банковское дело</t>
  </si>
  <si>
    <t>38.03.01 Экономика, профиль «Финансы и кредит».</t>
  </si>
  <si>
    <t xml:space="preserve">1. Глоссарий (100 терминов)
2. Лекции – 29
3. Тесты – 7
4. Презентационные материалы – 29
5. Задания – 7
6. Банк вопросов (350 вопросов)
</t>
  </si>
  <si>
    <t>Рынок ценных бумаг</t>
  </si>
  <si>
    <t>Севек Руслана Монгушовна</t>
  </si>
  <si>
    <t xml:space="preserve">38.03.01 Экономика, профиль «Финансы и кредит». </t>
  </si>
  <si>
    <t xml:space="preserve">1. Глоссарий (113 терминов)
2. Лекции – 31
3. Тесты – 6
4. Презентационные материалы – 31
5. Задания – 5
6. Банк вопросов (250 вопросов)
</t>
  </si>
  <si>
    <t>Разработка управленческих решений</t>
  </si>
  <si>
    <t>38.03.01 Экономика, профиль «Финансы и кредит», 38.03.01 Экономика, профиль «Бухгалтерский учет, анализ и аудит», 38.03.02 Менеджмент, профиль «Управление малым бизнесом».</t>
  </si>
  <si>
    <t xml:space="preserve">1. Глоссарий (118 терминов)
2. Лекции – 21(50 стр)
3. Презентации – 7 (120 слайдов)
4. Тесты – 8
5. Банк вопросов (442 вопросов)
</t>
  </si>
  <si>
    <t>Антикризисное управление</t>
  </si>
  <si>
    <t>38.03.02 «Менеджмент» (уровень бакалавриата) профиль "Управление малым бизнесом"</t>
  </si>
  <si>
    <t xml:space="preserve">1. Глоссарий (100 терминов)
2. Лекции – 22 (45 стр)
3. Презентации – 7 (136 сл)
4. Тесты – 8
5. Банк вопросов (370 вопросов)
</t>
  </si>
  <si>
    <t>Основы научных исследований в экономике</t>
  </si>
  <si>
    <t>очной и заочной форм обучения бакалавриата и магистратуры по экономическим направлениям подготовки.</t>
  </si>
  <si>
    <t xml:space="preserve">1. Глоссарий (90 терминов)
2. Лекции –10
3. Тесты – 10
4. Презентационные материалы – 10
5. Банк вопросов (150 вопросов)
</t>
  </si>
  <si>
    <t>Экономика</t>
  </si>
  <si>
    <t>Сарыглар Анны Александровны</t>
  </si>
  <si>
    <t>очной формы обучения бакалавриата по неэкономическим направлениям подготовки</t>
  </si>
  <si>
    <t xml:space="preserve">1. Глоссарий (67 терминов)
2. Лекции - 27
3. Тесты - 9
4. Банк вопросов (968 вопросов)
5. Элементы страниц - 11
</t>
  </si>
  <si>
    <t>Страхование</t>
  </si>
  <si>
    <t xml:space="preserve">1. Глоссарий (150 терминов)
2. Лекции – 10
3. Тесты – 5
4. Банк вопросов (200 вопрос)
5. Презентации – 10
6. Криптограммы – 10.
7. Итоговые кроссворды – 4.
</t>
  </si>
  <si>
    <t>Бюджетная система РФ</t>
  </si>
  <si>
    <t xml:space="preserve">1. Глоссарий (120 терминов)
2. Лекции – 25
3. Тесты – 7
4. Банк вопросов (300 вопрос)
5. Презентации – 25
</t>
  </si>
  <si>
    <t>Лидерство</t>
  </si>
  <si>
    <t>38.03.02 Менеджмент, профиль «Управление малым бизнесом».</t>
  </si>
  <si>
    <t xml:space="preserve">1. Глоссарий (182 терминов)
2. Лекции – 30
3. Тесты – 7
4. Презентационные материалы – 21
5. Банк вопросов (300 вопросов)
</t>
  </si>
  <si>
    <t>Региональная экономика</t>
  </si>
  <si>
    <t xml:space="preserve">Сарыглар Анна Александровна, Мордвинков Александр Григорьевич </t>
  </si>
  <si>
    <t>подготовки 38.03.01 Экономика, профиль «Финансы и кредит»</t>
  </si>
  <si>
    <t xml:space="preserve">1. Глоссарий (60 терминов)
2. Лекции - 8
3. Презентации - 7
4. Тесты - 5
5. Банк вопросов (330 вопросов)
6. Элементы страниц - 1.
</t>
  </si>
  <si>
    <t>Стандартизация и регулирование оценочной деятельности</t>
  </si>
  <si>
    <t xml:space="preserve">1. Глоссарий (126 терминов)
2. Лекции – 30
3. Тесты – 7
4. Презентационные материалы – 6
5. Банк вопросов (300 вопросов)
</t>
  </si>
  <si>
    <t>Корпоративные финансы</t>
  </si>
  <si>
    <t>38.03.01 Экономика, профиль «Финансы и кредит»</t>
  </si>
  <si>
    <t xml:space="preserve">1. Глоссарий (100терминов)
2. Лекции – 18
3. Тесты –6
4. Банк вопросов (250 вопрос)
5. Презентации – 5
</t>
  </si>
  <si>
    <t>Макроэкономика (продвинутый уровень)</t>
  </si>
  <si>
    <t>38.04.01 Экономика и управление на предприятии</t>
  </si>
  <si>
    <t xml:space="preserve">1. Глоссарий (150 терминов)
2. Лекции – 26
3. Тесты – 6
4. Банк вопросов (300 вопрос)
</t>
  </si>
  <si>
    <t>Финансы коммерческих организаций</t>
  </si>
  <si>
    <t xml:space="preserve">1. Глоссарий (100 терминов)
2. Лекции – 40
3. Тесты – 8
4. Банк вопросов (350 вопрос)
5. Презентации – 7
</t>
  </si>
  <si>
    <t>оценка стоимости бизнеса</t>
  </si>
  <si>
    <t xml:space="preserve">Донгак Чейнеш Генадьевна </t>
  </si>
  <si>
    <t xml:space="preserve">1. Глоссарий (182 терминов)
2. Лекции – 22
3. Тесты – 6
4. Презентационные материалы – 6
5. Банк вопросов (300 вопросов)
</t>
  </si>
  <si>
    <t>Организация деятельности государственных внебюджетных фондов.</t>
  </si>
  <si>
    <t xml:space="preserve">1. Глоссарий (100 терминов)
2. Лекции – 14
3. Тесты – 5
4. Банк вопросов (250 вопросов)
5. Презентации – 14
</t>
  </si>
  <si>
    <t>Планирование корпоративных финансов.</t>
  </si>
  <si>
    <t>38.04.01 Экономика, направленность «Экономика и управление на предприятии»</t>
  </si>
  <si>
    <t xml:space="preserve">1. Глоссарий (120 терминов)
2. Лекции – 23
3. Тесты – 7
4. Банк вопросов (350 вопросов)
5. Презентации – 23
</t>
  </si>
  <si>
    <t>Финансы некоммерческих организаций</t>
  </si>
  <si>
    <t>38.03.01 Экономика с профилем «Финансы и кредит»</t>
  </si>
  <si>
    <t xml:space="preserve">1.Глоссарий (100 терминов)
2.Лекции – 15
3.Тесты – 5
4.Банк вопросов (200 вопросов)
</t>
  </si>
  <si>
    <t>Управление проектами</t>
  </si>
  <si>
    <t xml:space="preserve">1. Глоссарий (100 терминов)
2. Лекции – 15
3. Тесты – 6
4. Банк вопросов (200вопросов)
</t>
  </si>
  <si>
    <t>Экономика современной организации</t>
  </si>
  <si>
    <t>38.04.01 Экономика, профиль «Экономика и управление на предприятии»</t>
  </si>
  <si>
    <t>1. Глоссарий  - 211
2. Лекции – 15
3. Тесты – 5
4. Банк вопросов (200 вопросов)
5. Презентации – 18
6, Список литературы</t>
  </si>
  <si>
    <t>Налоги и налогообложение в малом бизнесе</t>
  </si>
  <si>
    <t>38.02.01 Экономика, направленность (программа) «Бухгалтерский учет, анализ и аудит» и «Финансы и кредит»</t>
  </si>
  <si>
    <t xml:space="preserve">1. Глоссарий 
2. Лекции – 16
3. Тесты – 3
4. Банк вопросов (150 вопросов)
5. Презентации – 3
</t>
  </si>
  <si>
    <t>Организация деятельности коммерческого банка</t>
  </si>
  <si>
    <t>Сарыглар Анна Александровна, Чульдум Аяна Эрес-ооловна</t>
  </si>
  <si>
    <t xml:space="preserve">1.Глоссарий (100терминов)
2. Лекции – 31
3. Тесты – 6
4. Банк вопросов (300 вопросов)
5. Презентация - 26
</t>
  </si>
  <si>
    <t>Современные проблемы экономики</t>
  </si>
  <si>
    <t>Донгак Чейнеш Генадьевна</t>
  </si>
  <si>
    <t xml:space="preserve">1.Глоссарий (315 терминов)
2. Лекции – 17
3. Тесты – 6
4. Банк вопросов (250 вопросов)
</t>
  </si>
  <si>
    <t>Исследование систем управления</t>
  </si>
  <si>
    <t>Донгак Чейнеш Генадьевна, Ооржак Валерий Окпан-оолович</t>
  </si>
  <si>
    <t xml:space="preserve">1.Глоссарий (315терминов)
2. Лекции – 15
3. Тесты – 6
4. Банк вопросов (250 вопросов)
5. Презентация - 15
</t>
  </si>
  <si>
    <t>Управление инвестициями и инновациями в экономика</t>
  </si>
  <si>
    <t xml:space="preserve">1.Глоссарий (150 терминов)
2. Лекции – 20
3. Тесты – 7
4. Банк вопросов (300 вопросов)
5. Презентация - 20
</t>
  </si>
  <si>
    <t>Институциональная экономика.</t>
  </si>
  <si>
    <t>38.03.01 Экономика, профиль «Финансы и кредит» и профиль "Бухгалтерский учет, анализ и аудит".</t>
  </si>
  <si>
    <t>1.Глоссарий (60 терминов)
2.Лекции – 11
3.Тесты – 7
4.Презентаций - 11
5.Банк вопросов (330вопросов)
6.Элемент страница-6</t>
  </si>
  <si>
    <t>Оценка экономической эффективности инвестиций</t>
  </si>
  <si>
    <t>Севек Руслана Монгушовна, Ооржак Валерий Окпан-оолович</t>
  </si>
  <si>
    <t xml:space="preserve">Глоссарий (111 термина)
2. Лекции – 30
3. Задания – 6
4. Тесты – 7
5.Банк вопросов (300 вопросов)
</t>
  </si>
  <si>
    <t>Микроэкономика</t>
  </si>
  <si>
    <t>Чульдум Аяна Эрес-ооловна</t>
  </si>
  <si>
    <t>38.03.01 Экономика с профилем «Финансы и кредит» 38.03.02 Менеджмент 38.03.04 Государственное и мугиципальное управление</t>
  </si>
  <si>
    <t xml:space="preserve">. Глоссарий (30 терминов)
2. Лекции –14
3. Тесты – 4
4. Банк вопросов (100 вопросов)
5. Презентация -4
6. Элемент Задание - 3
</t>
  </si>
  <si>
    <t>Управление затратами и контроллинг</t>
  </si>
  <si>
    <t xml:space="preserve">Глоссарий (29 терминов)
2. Лекции –26
3. Тесты – 7
4. Банк вопросов (300 вопросов)
5. Презентация -26
6. Элемент Задание - 7
</t>
  </si>
  <si>
    <t>Международные экономические отношения</t>
  </si>
  <si>
    <t xml:space="preserve">Донгак Чейнеш Геннадьевна, Мордвинков Александр Григорьевич </t>
  </si>
  <si>
    <t>очной формы обучения направления подготовки 38.03.01 «Экономика» (уровень бакалавриата) профиль "Финансы и кредит", а также студентов направления подготовки «Экономика» (уровень бакалавриата) профиль "Бухгалтерский учет, анализ и аудит".</t>
  </si>
  <si>
    <t>1. Глоссарий (терминов)
2. Лекции – 22
3. Тесты-5
4. Банк вопросов (300 вопроса)
5. Элемент Страница-2</t>
  </si>
  <si>
    <t>Молодежь на рыке труда</t>
  </si>
  <si>
    <t>39.03.03 «Организация работы с молодежью», профиль «Воспитательная работа с молодежью» исторического факультета всех форм обучения.</t>
  </si>
  <si>
    <t>1 Глоссарий (20 терминов)
2 Лекции -10
3 Тесты-5
4 Банк вопросов (194 вопросов)
5 презентация -1</t>
  </si>
  <si>
    <t>Долгосрочная и краткосрочная финансовая политика</t>
  </si>
  <si>
    <t xml:space="preserve">1. Глоссарий – 100 терминов
2. Лекции-18
3. Тесты-7
4. Банк вопросов- 300 вопросов
5. Элемент страница-6
</t>
  </si>
  <si>
    <t>Банки и банковские операции</t>
  </si>
  <si>
    <t xml:space="preserve">1. Глоссарий (322 термина)
2. Лекции – 26
3. Тесты – 7
4. Банк вопросов (350 вопросов)
5. Презентации – 26.
</t>
  </si>
  <si>
    <t>Финансовое планирование и бюджетирование</t>
  </si>
  <si>
    <t xml:space="preserve">1. Глоссарий (390 терминов)
2. Лекции – 30
3. Тесты – 7
4. Банк вопросов (350 вопросов)
5. Презентации – 20.
</t>
  </si>
  <si>
    <t>Управление продажами</t>
  </si>
  <si>
    <t xml:space="preserve">1. Глоссарий (324 терминов)
2. Лекции – 14
3. Тесты – 6
4. Презентационные материалы – 14
5. Банк вопросов (293 вопроса)
</t>
  </si>
  <si>
    <t>Планирование на предприятии</t>
  </si>
  <si>
    <t xml:space="preserve">1. Глоссарий (407 терминов)
2. Лекции – 19
3. Тесты – 5
4. Презентационные материалы –19
5. Банк вопросов (201 вопросов)
</t>
  </si>
  <si>
    <t>Основы экономики в образовательных организациях</t>
  </si>
  <si>
    <t>44.03.05 Педагогическое образование всех форм обучения.</t>
  </si>
  <si>
    <t>16.12.2021 протокол №4</t>
  </si>
  <si>
    <t xml:space="preserve">1. Глоссарий (67 терминов)
2. Лекции – 7(11)
3. Тесты – 7(78)
4. Банк вопросов (482 вопросов)
5. Презентация-9
</t>
  </si>
  <si>
    <t>Государственные, муниципальные финансы и контроль.</t>
  </si>
  <si>
    <t>Анай-оол  Любовь Сарыг-Кидисовна</t>
  </si>
  <si>
    <t>44.03.05 Педагогическое образование, очной заочной форм обучения</t>
  </si>
  <si>
    <t xml:space="preserve">1. Глоссарий (238 терминов)
2. Лекции – 15 (48стр)
3. Тесты – 4
4. Банк вопросов (200 вопросов)
</t>
  </si>
  <si>
    <t>Оценка результативности научных исследований и формы их коммерциализации</t>
  </si>
  <si>
    <t xml:space="preserve">1. Глоссарий (410 терминов)
2. Лекции – 15
3. Тесты – 5
4. Банк вопросов (200 вопросов)
5. Презентация-11
</t>
  </si>
  <si>
    <t>Стратегическое управление в органах государственного и муниципального управления</t>
  </si>
  <si>
    <t xml:space="preserve">Севек Вячеслав Кыргысович </t>
  </si>
  <si>
    <t xml:space="preserve">1. Глоссарий (322 терминов)
2. Лекции – 18
3. Тесты – 5
4. Банк вопросов (200 вопросов)
5. Презентация-18
</t>
  </si>
  <si>
    <t xml:space="preserve">Теория систем и системный анализ </t>
  </si>
  <si>
    <t>38.04.01 Экономика, программа Экономика и управление на предприятии</t>
  </si>
  <si>
    <t>Глоссарий- 324
2. Лекции-40
3. Тесты -7
4. Банк вопросов 300
5. презентации-40</t>
  </si>
  <si>
    <t>Макроэкономика</t>
  </si>
  <si>
    <t>очной и заочной форм обучения бакалавриата по всем экономическим направлениям экономического факультета</t>
  </si>
  <si>
    <t>Глоссарий (324термина)
2. Лекции – 23(52) 
3. Тесты – 5
4. Банк вопросов (233 вопросов)
5. Задание-4</t>
  </si>
  <si>
    <t>Денежно-кредитное регулирование экономики</t>
  </si>
  <si>
    <t>магистров 2 курса заочной формы обучения направлений подготовки 38.04.01 Экономика, профиль «Экономика и управление на предприятии» и 38.04.04 Государственное и муниципальное управление, профиль «Управление государственными и муниципальными предприятиями»..</t>
  </si>
  <si>
    <t>17.03.2022г. Протокол №7</t>
  </si>
  <si>
    <t xml:space="preserve">1. Глоссарий (442 терминов)  
2. Лекции – 20
3. Тесты – 6
4. Банк вопросов (250 вопросов)
5. Презентация -20
</t>
  </si>
  <si>
    <t>Налоговое планирование</t>
  </si>
  <si>
    <t>бакалавриата по направлению подготовки 38.03.01 Экономика, профиль «Финансы и кредит», направлению подготовки 38.03.01 Экономика, профиль бухгалтерский учет, анализ и аудит.</t>
  </si>
  <si>
    <t>1. Глоссарий- 71
2. Лекции-12
3. Тесты -4
4. Банк вопросов -140</t>
  </si>
  <si>
    <t>Микроэкономика (продвинутый уровень)</t>
  </si>
  <si>
    <t>Чульдум Аяна Эрес-ооловна, Мордвинков Александр Григорьевич</t>
  </si>
  <si>
    <t>магистров 1 курса заочной формы обучения направлений подготовки 38.04.01 Экономика, профиль «Экономика и управление на предприятии».</t>
  </si>
  <si>
    <t xml:space="preserve">Глоссарий- 30
2. Лекции-23
3. Тесты -7
4. Банк вопросов -200
</t>
  </si>
  <si>
    <t>История управленческой мысли</t>
  </si>
  <si>
    <t>всем экономическим направлениям экономического факультета</t>
  </si>
  <si>
    <t xml:space="preserve">Глоссарий- 50
2. Лекции-18
3. Тесты -6
4. Банк вопросов -200
</t>
  </si>
  <si>
    <t>Управление потенциалом предприятия.</t>
  </si>
  <si>
    <t>магистратуры по направлению подготовки 38.04.01 Экономика, направленность «Экономика и управление на предприятии».</t>
  </si>
  <si>
    <t xml:space="preserve">. Глоссарий- 211
2. Лекции-18
3. Тесты -6
4. Банк вопросов -250
5. презентации-18
</t>
  </si>
  <si>
    <t xml:space="preserve">Реклама и связи с общественностью  </t>
  </si>
  <si>
    <t>38.03.01 Экономика</t>
  </si>
  <si>
    <t xml:space="preserve">Глоссарий- 324
2. Лекции-40
3. Тесты -7
4. Банк вопросов 300
5. презентации-40
</t>
  </si>
  <si>
    <t xml:space="preserve">Стратегия развития коммерческого банка </t>
  </si>
  <si>
    <t>4 курса очной формы обучения направления подготовки 38.03.01 Экономика профиль «Финансы и кредит».</t>
  </si>
  <si>
    <t xml:space="preserve">Глоссарий- 322
2. Лекции-25
3. Тесты -7
4. Банк вопросов -300
5. презентации-25
</t>
  </si>
  <si>
    <t>Основы менеджмента</t>
  </si>
  <si>
    <t>Для студентов всех направлений подготовки всех форм обучения.</t>
  </si>
  <si>
    <t xml:space="preserve">. Глоссарий- 72
2. Лекции-21
3. Тесты -7
4. Банк вопросов -300
5. Презентации-5
</t>
  </si>
  <si>
    <t>Стратегическое управление в органах государственного и местного управления</t>
  </si>
  <si>
    <t>38.04.04 Государственное и муниципальное управление</t>
  </si>
  <si>
    <t xml:space="preserve">1. Глоссарий (410 терминов)
2. Лекции – 25
3. Презентации – 50
4. Тесты – 7
5. Банк вопросов (300 вопросов)
</t>
  </si>
  <si>
    <t>Организация деятельности Центрального банка</t>
  </si>
  <si>
    <t>38.03.01 Экономика профиль «Финансы и кредит»</t>
  </si>
  <si>
    <t xml:space="preserve">1. Глоссарий (410 терминов)
2. Лекции – 24
3. Презентации – 24
4. Тесты – 7
5. Банк вопросов (300 вопросов)
</t>
  </si>
  <si>
    <t>Современная денежно-кредитная политика</t>
  </si>
  <si>
    <t>Ценообразование и сметное дело</t>
  </si>
  <si>
    <t xml:space="preserve">1. Глоссарий - 211 терминов
2. Лекции – 22
3. Презентации – 22
4. Тесты – 7
5. Банк вопросов (250 вопросов)
5. Элемент страница- 1
</t>
  </si>
  <si>
    <t>Информационные и коммуникационные технологии в экономике.</t>
  </si>
  <si>
    <t xml:space="preserve">1. Глоссарий - 70 терминов
2. Лекции – 2
3. Презентации – 14
4. Тесты – 5
6. Банк вопросов (250 вопросов)
</t>
  </si>
  <si>
    <t>Основы менеджмента педагога.</t>
  </si>
  <si>
    <t>22.12.2022г. Протокол №4</t>
  </si>
  <si>
    <t xml:space="preserve">1. Глоссарий (70 терминов)
2. Лекции – 16
3. Презентации – 5
4. Тесты – 6
5. Банк вопросов (300 вопросов)
6. Страница - 17
</t>
  </si>
  <si>
    <t>Методы исследований в экономике.</t>
  </si>
  <si>
    <t xml:space="preserve">1. Глоссарий (410 терминов)
2. Лекции – 21
3. Презентации – 21
4. Тесты – 6
1. Банк вопросов (300 вопросов)
</t>
  </si>
  <si>
    <t>Управление рисками</t>
  </si>
  <si>
    <t xml:space="preserve">1. Глоссарий (410 терминов)
2. Лекции – 19
3. Презентации – 19
4. Тесты – 5
5. Банк вопросов (250 вопросов)
</t>
  </si>
  <si>
    <t>Финансовая стратегия фирмы.</t>
  </si>
  <si>
    <t xml:space="preserve">1. Глоссарий (408 терминов)
2. Лекции – 19
3. Презентации – 19
4. Тесты – 7
5. Банк вопросов (300 вопросов)
</t>
  </si>
  <si>
    <t>Теория менеджмента.</t>
  </si>
  <si>
    <t>Монгуш Аржаана Кырган-ооловна</t>
  </si>
  <si>
    <t>38.03.01 Экономика, 38.03.02 Менеджмент </t>
  </si>
  <si>
    <t xml:space="preserve">1. Глоссарий (266терминов)
2. Лекции – 22
3. Презентации – 19
4. Тесты – 6
5. Банк вопросов (300 вопросов)
6. Файл - 23
</t>
  </si>
  <si>
    <t>Риск-менеджмент.</t>
  </si>
  <si>
    <t>38.03.02 Менеджмент </t>
  </si>
  <si>
    <t xml:space="preserve">1. Глоссарий (113 терминов)
2. Лекции – 23
3. Презентации - 6
4. Тесты – 6
5. Банк вопросов (300 вопросов)
6. Страница - 6
</t>
  </si>
  <si>
    <t>Теория организации и организационное поведение</t>
  </si>
  <si>
    <t>Магистры всех форм обучения по всем экономическим направлениям экономического факультета</t>
  </si>
  <si>
    <t xml:space="preserve">1. Глоссарий (110 термина)
2. Лекции – 32
3. Тесты – 9
4. Банк вопросов (210 вопросов)
</t>
  </si>
  <si>
    <t>Организационное поведение</t>
  </si>
  <si>
    <t>Бакалавры всех форм обучения по всем экономическим направлениям экономического факультета</t>
  </si>
  <si>
    <t xml:space="preserve">1. Глоссарий (110 термина)
2. Лекции – 16
3. Тесты – 4
4. Банк вопросов (200 вопросов)
</t>
  </si>
  <si>
    <t>Стратегическое управление предприятием</t>
  </si>
  <si>
    <t>38.04.01 Экономика, профиль "Экономика и управление на предприятии"</t>
  </si>
  <si>
    <t xml:space="preserve">1. Глоссарий (110 термина)
2. Лекции – 30
3. Тесты – 7
4. Банк вопросов (300 вопросов)
5. Презентации -30
</t>
  </si>
  <si>
    <t>Система государственного и муниципального управления.</t>
  </si>
  <si>
    <t>38.03.04 Государственное и муниципальное управление профиль «Региональное управление»</t>
  </si>
  <si>
    <t>1. Глоссарий – 400 терминов
2. Тесты - 8
3. Банк вопросов – 350 вопросов
4. Лекции –30
5. Презентация – 9</t>
  </si>
  <si>
    <t>Инвестиции. Часть 2.</t>
  </si>
  <si>
    <t>38.03.01 Экономика, профиль «Финансы и кредит».  </t>
  </si>
  <si>
    <t>16.11.2023г. Протокол №3</t>
  </si>
  <si>
    <t>1. Глоссарий (410 терминов)
2. Лекции – 29
3. Тесты – 8
4. Банк вопросов (350 вопросов)
5. Презентация -29</t>
  </si>
  <si>
    <t>Экономика электроэнергетики.</t>
  </si>
  <si>
    <t>13.03.02 Электроэнергетика и Электротехника</t>
  </si>
  <si>
    <t>1. Глоссарий (211 терминов)
2. Лекции – 23
3. Тесты – 6
4. Банк вопросов (284 вопросов)
5. Презентация -22</t>
  </si>
  <si>
    <t>Управление интеллектуальной собственностью</t>
  </si>
  <si>
    <t>4 курса очной формы обучения направления подготовки 38.03.02 Менеджмент, профиль «Управление малым бизнесом».  </t>
  </si>
  <si>
    <t xml:space="preserve">1. Глоссарий (410 терминов)
2. Лекции – 22
3. Тесты – 7
4. Банк вопросов (300 вопросов)
5. Презентации – 22.
</t>
  </si>
  <si>
    <t>Финансовое регулирование экономики</t>
  </si>
  <si>
    <t>магистров 2 курса заочной формы обучения направлений подготовки 38.04.01 Экономика, профиль «Экономика и управление на предприятии» и 38.04.04 Государственное и муниципальное управление, профиль «Управление государственными и муниципальными предприятиями».</t>
  </si>
  <si>
    <t xml:space="preserve">1. Глоссарий (442 термина)
2. Лекции – 23
3. Тесты – 6
4. Банк вопросов (300 вопросов)
5. Презентации – 24.
</t>
  </si>
  <si>
    <t>Деньги, кредит, банки. Часть 2</t>
  </si>
  <si>
    <t>бакалавров 3 курса очной формы обучения направления подготовки 38.03.02 Менеджмент, профиль «Управление малым бизнесом».  </t>
  </si>
  <si>
    <t xml:space="preserve">1. Глоссарий (410 терминов)
2. Лекции – 25
3. Тесты – 7
4. Банк вопросов (300 вопросов)
5. Презентации – 25.
</t>
  </si>
  <si>
    <t>Ценообразование и тарифное регулирование в ЖКХ</t>
  </si>
  <si>
    <t xml:space="preserve">1. Глоссарий (211 терминов)
2. Лекции – 22
3. Тесты – 6
4. Банк вопросов (300 вопросов)
5. Презентации – 20.
6. Страница – 1
7. ПДФ файл- 1
</t>
  </si>
  <si>
    <t>Производственный менеджмент.</t>
  </si>
  <si>
    <t>38.03.02 Менеджмент, профиль «Управление малым бизнесом» всех форм обучения.</t>
  </si>
  <si>
    <t xml:space="preserve">1. Глоссарий (116 терминов)
2. Лекции – 5
3. Тесты – 7
4. Банк вопросов (300 вопросов)
5. Презентации – 13
</t>
  </si>
  <si>
    <t>Проектный менеджмент.</t>
  </si>
  <si>
    <t>магистратуры по направлению 38.04.01 «Экономика» профили «Экономика и управление на предприятии».</t>
  </si>
  <si>
    <t xml:space="preserve">1. Глоссарий (290 терминов)
2. Лекции – 14
3. Тесты – 6
4. Банк вопросов (250 вопросов)
</t>
  </si>
  <si>
    <t>Компьютерные технологии в экономической науке</t>
  </si>
  <si>
    <t xml:space="preserve">1. Глоссарий (210 терминов)
2. Лекции – 17
3. Тесты – 6
4. Банк вопросов (110 вопросов)
</t>
  </si>
  <si>
    <t>КПИ</t>
  </si>
  <si>
    <t>Психологии</t>
  </si>
  <si>
    <t>Психологические методы диагностики свойств индивидуальности</t>
  </si>
  <si>
    <t>Монгуш Чочагай Николаевна</t>
  </si>
  <si>
    <t> Всех направлений подготовки</t>
  </si>
  <si>
    <t>Методы активного социально-психологического обучения</t>
  </si>
  <si>
    <t>Момбей-оол Сырга Мергеновна</t>
  </si>
  <si>
    <t>37.03.01 Психология,  44.03.02 Психолого-педагогическое образование</t>
  </si>
  <si>
    <t xml:space="preserve">1. Глоссарий (44 терминов)
2. Лекции – 8
3. Тесты – 5 и итоговый тест
4. Презентации -5
5. Банк вопросов (304 вопросов)
6. Видеолекции – 1
7. Элемент Семинар– 9
8. Гиперссылка– 1
9. Элемент Задание– 14
</t>
  </si>
  <si>
    <t>Психология семьи</t>
  </si>
  <si>
    <t>Салчак Ая Михайловны</t>
  </si>
  <si>
    <t xml:space="preserve">44.03.02 «Психолого-педагогическое образование». </t>
  </si>
  <si>
    <t>22.03.2019, протокол №7</t>
  </si>
  <si>
    <t xml:space="preserve">1. Глоссарий (27 терминов)
2. Лекции – 9
3. Тесты –4
4. Презентации -4
5. Банк вопросов (154 вопросов)
6. Элемент страница 10
</t>
  </si>
  <si>
    <t>Теория и практика тренинга</t>
  </si>
  <si>
    <t>Момбей-оол Сырга Мергеновна, Фрокол Анна Семеновна</t>
  </si>
  <si>
    <t>37.03.01 Психология, профиль подготовки Психологическое консультирование и 44.03.02 Психолого-педагогическое образование, профиль подготовки Психолого-педагогическое сопровождение детей с ограниченными возможностями здоровья в специальном и инклюзивном образовании.</t>
  </si>
  <si>
    <t xml:space="preserve">1. Глоссарий (51 термин)
2. Лекции –21
3. Тесты – 6
4. Банк вопросов (250 вопросов)
5. Элемент страницы – 7
6. Семинарские занятия – 6 
</t>
  </si>
  <si>
    <t>Социальная психология</t>
  </si>
  <si>
    <t xml:space="preserve">1. Глоссарий (81 терминов)
2. Лекции – 12
3. Тесты – 6
4. Семинарские занятия - 8
5. Задания -7
6. Банк вопросов (190 вопросов)
7. Видеолекции – 9
8. Элемен страницы - 3
</t>
  </si>
  <si>
    <t>Общая психология</t>
  </si>
  <si>
    <t>44.03.02 Психолого-педагогическое образование, 37.03.01 Психология, 44.03.02 Педагогическое образование.</t>
  </si>
  <si>
    <t xml:space="preserve">1. Глоссарий (321 терминов)
2. Лекции – 19
3. Тесты – 6
4. Пакет SCORM-3
5. Задания -11
6. Банк вопросов (231 вопросов)
7. Элемен. страницы - 5
</t>
  </si>
  <si>
    <t>Возрастная психология</t>
  </si>
  <si>
    <t>Салчак Ая Михайловна</t>
  </si>
  <si>
    <t>37.03.01 "Психология", 44.03.02 "Психолого-педагогическое образование"</t>
  </si>
  <si>
    <t xml:space="preserve">1.Глоссарий (115 терминов)
2.Лекции – 9
3.Тесты –4
4.Банк вопросов (146 вопросов)
5.Элемент страница 10
</t>
  </si>
  <si>
    <t>Педагогическая психология</t>
  </si>
  <si>
    <t>44.03.05 «Педагогическое образование», 37.03.01 Психология, 44.03.02 «Психолого-педагогическое образование»</t>
  </si>
  <si>
    <t xml:space="preserve">7. Глоссарий (394 терминов)
8. Лекции – 52 (170 страниц)
9. Тесты – 14
10. Банк вопросов (322 вопросов)
11. Элемент страница – 19
12. Презентация –5 (35 страниц)
13. Вики – 1
</t>
  </si>
  <si>
    <t>Семейное консультирование и терапия.</t>
  </si>
  <si>
    <t>37.03.01 «Психология» профиль «Психологическое консультирование»</t>
  </si>
  <si>
    <t xml:space="preserve">1. Глоссарий (20 терминов)
2. Лекции – 13
3. Тесты –3
4. Банк вопросов (100 вопросов)
5. Семинар 10
6. Презентация-5
</t>
  </si>
  <si>
    <t>Психология общения</t>
  </si>
  <si>
    <t xml:space="preserve">1. Глоссарий (311 терминов)
2. Лекции – 54 (166 страниц)
3. Тесты – 10
4. Банк вопросов (207 вопросов)
5. Элемент страница 14
6. Индивидуальные задания - 26
</t>
  </si>
  <si>
    <t>Специальная психология</t>
  </si>
  <si>
    <t>37.03.01 «Психология» профиль «Психологическое консультирование», 44.03.02 «Психолого-педагогическое образование»</t>
  </si>
  <si>
    <t xml:space="preserve">1. Глоссарий (90 терминов)
2. Лекции – 37
3. Тесты –11
4. Банк вопросов– (375 вопросов)
5. Семинар – 26
6. Перезентация– 5
7. Задания –
8. Элемент страница – 2
</t>
  </si>
  <si>
    <t>Психология личности</t>
  </si>
  <si>
    <t>37.03.01 Психология, 44.03.02 «Психолого-педагогическое образование»</t>
  </si>
  <si>
    <t xml:space="preserve">1. Глоссарий (96 терминов)
2. Лекции – 9
3. Тесты – 6
4. Банк вопросов (200 вопросов)
5. Семинар 9
6. Презентации- 2
7. Задания - 4
</t>
  </si>
  <si>
    <t>Психология развития</t>
  </si>
  <si>
    <t xml:space="preserve">1. Глоссарий (287 терминов)
2. Лекции – 11
3. Тесты – 6
4. Банк вопросов (269 вопросов)
5. Семинар 1
</t>
  </si>
  <si>
    <t>Организация проектно-исследовательской деятельности студентов</t>
  </si>
  <si>
    <t>44.03.05 «Педагогическое образование», 37.03.01 Психология</t>
  </si>
  <si>
    <t xml:space="preserve">1. Глоссарий (44 терминов)
2. Лекции – 6
3. Задание – 6
4. Элемент страниц – 7
5. Тесты – 6
6. Банк вопросов (171 вопросов)
7. Презентация -1
8. Семинар-3
</t>
  </si>
  <si>
    <t>Юридическая психология.</t>
  </si>
  <si>
    <t>44.03.02 «Психолого-педагогическое образование», 37.03.01 Психология</t>
  </si>
  <si>
    <t xml:space="preserve">1. Глоссарий (265 терминов)
2. Лекции – 42 (166стр)
3. Тесты – 11
4. Банк вопросов (230 вопросов)
5. Страница-14
6. Презентаций-16
</t>
  </si>
  <si>
    <t>Зоопсихология и сравнительная психология.</t>
  </si>
  <si>
    <t>37.03.01 Психология.</t>
  </si>
  <si>
    <t xml:space="preserve">1. Глоссарий-67 терминов
2. Лекции-12
3. Тесты – 5
4. Банк вопросов (100)
5. Элемент Задание -2
6. Элемент Страница -1
7. Вики-5
8. Презентация-3
</t>
  </si>
  <si>
    <t>Психолого-педагогическая диагностика развития лиц с ОВЗ.</t>
  </si>
  <si>
    <t>44.03.02 Психолого-педагогическое образование,44.03.05 Педагогическое образование с двумя профилями, 37.03.01 Психология</t>
  </si>
  <si>
    <t xml:space="preserve">1. Глоссарий-41 терминов
2. Лекции-9
3. Тесты – 5
4. Банк вопросов (157)
5. Элемент Задание -4
6. Презентация -8
</t>
  </si>
  <si>
    <t>Инклюзивное образование</t>
  </si>
  <si>
    <t xml:space="preserve">1. Глоссарий-36 терминов
2. Лекции-7
3. Тесты – 4
4. Банк вопросов (100)
5. Элемент Задание -2
6. Элемент Страница -2
7. Семинар-1
8. Презентация-3
</t>
  </si>
  <si>
    <t>Общая психология. Часть 2</t>
  </si>
  <si>
    <t>44.03.02 Психолого-педагогическое образование, 37.03.01 Психология, 44.03.02 Педагогическое образование</t>
  </si>
  <si>
    <t xml:space="preserve">1. Глоссарий (322 терминов)
2. Лекции – 21
3. Тесты – 6
4. Банк вопросов (216 вопросов)
5. Презентация-5
6. Страницы – 11
7. Пакет Scorm - 2
</t>
  </si>
  <si>
    <t>Профилактика девиантного поведения</t>
  </si>
  <si>
    <t>39.03.03 Организация работы с молодежью, 44.03.02 Психолого-педагогическое образование, 37.03.01 Психология, 44.03.02 Педагогическое образование.</t>
  </si>
  <si>
    <t xml:space="preserve">1. Глоссарий (220 терминов)
2. Лекции – 26
3. Тесты – 6
4. Банк вопросов (243 вопросов)
5. Презентация-7
6. Страницы – 18
</t>
  </si>
  <si>
    <t>Организационная психология</t>
  </si>
  <si>
    <t xml:space="preserve"> 44.03.02 Психолого-педагогическое образование, 37.03.01 Психология.</t>
  </si>
  <si>
    <t xml:space="preserve">1. Глоссарий (208 терминов)
2. Лекции – 43
3. Тесты – 9
4. Банк вопросов (635 вопросов)
5. Презентация-8
6. Страницы – 23
</t>
  </si>
  <si>
    <t>Научно-исследовательская работа</t>
  </si>
  <si>
    <t>44.03.02 Психолого-педагогическое образование, 37.03.01 Психология.</t>
  </si>
  <si>
    <t xml:space="preserve">1. Глоссарий - 24 термина
2. Лекции – 6 
3. Тесты – 5
4. Банк вопросов (145 вопросов)
5. Презентация-3 
6. Задание-8
7. Страницы – 2
8. Семинар - 2
</t>
  </si>
  <si>
    <t>Психология стресса</t>
  </si>
  <si>
    <t xml:space="preserve">1. Глоссарий (58 терминов)
2. Лекции – 4
3. Тесты – 5
4. Банк вопросов (226 вопросов)
5. Презентация-5
6. Задание-16
7. Страницы – 2
8. Папка - 1
</t>
  </si>
  <si>
    <t>Психологическое консультирование</t>
  </si>
  <si>
    <t>44.03.02 Психолого-педагогическое образование, 37.03.01 Психология</t>
  </si>
  <si>
    <t xml:space="preserve">1. Глоссарий (420 терминов)
2. Лекции – 9
3. Тесты – 6
4. Банк вопросов (162 вопросов)
5. Презентация-3
6. Задание-10
7. Страницы – 3
</t>
  </si>
  <si>
    <t>Основы кризисной психологии.</t>
  </si>
  <si>
    <t>Куулар Айлан Алексеевна, Ооржак Лариса Николаевна</t>
  </si>
  <si>
    <t>37.03.01 «Психологическое консультирование», 44.03.02 «Психолого-педагогическое образование»</t>
  </si>
  <si>
    <t xml:space="preserve">1. Глоссарий (60 терминов)
2. Лекция – 11
3. Тесты – 3
4. Задание - 4
5. Банк вопросов (97
6. Задание – 2
7. Страница- 20
</t>
  </si>
  <si>
    <t>Психолого-педагогическая диагностика.</t>
  </si>
  <si>
    <t>37.03.01 Психология</t>
  </si>
  <si>
    <t>1. Глоссарий – 48 терминов
2. Лекции – 4
3. Тесты –3
4. Банк вопросов (72 вопроса)
5. Задание –4
6. Страница -12
7. Папка - 1</t>
  </si>
  <si>
    <t>Супервизия индивидуального коучинга</t>
  </si>
  <si>
    <t>21.12.2023г. Протокол №4</t>
  </si>
  <si>
    <t xml:space="preserve">1. Глоссарий (35 терминов)
2. Лекции – 8
3. Тесты –5
4. Банк вопросов (90 вопросов)
5. Презентация-7
6. Элемент страница - 1
</t>
  </si>
  <si>
    <t>Психология одаренности</t>
  </si>
  <si>
    <t xml:space="preserve">1. Глоссарий (37 терминов)
2. Лекции – 7
3. Тесты –4
4. Банк вопросов (90 вопросов)
5. Презентация-3
6. Элемент страница - 1
</t>
  </si>
  <si>
    <t>Проектирование дополнительных образовательных программ для детей с особыми потребностями</t>
  </si>
  <si>
    <t xml:space="preserve">1. Глоссарий (37 терминов)
2. Лекции – 6
3. Тесты –5
4. Банк вопросов (90 вопросов)
5. Презентация-3
6. Элемент страница - 2
</t>
  </si>
  <si>
    <t>Психология одаренности и творчества</t>
  </si>
  <si>
    <t>Домбуу Айдана Юрьевна</t>
  </si>
  <si>
    <t xml:space="preserve">1. Глоссарий (23 терминов)
2. Лекции – 8 
3. Тесты – 5
4. Банк вопросов (100
5. вопросов)
6. Элемент Файл – 1
</t>
  </si>
  <si>
    <t>Клиническая психология</t>
  </si>
  <si>
    <t xml:space="preserve">1. Глоссарий (18 терминов)
2. Лекции – 10
3. Тесты – 5
4. Банк вопросов (109 вопросов)
5. Элемент задание – 7
6. Элемент Файл – 1
</t>
  </si>
  <si>
    <t>Психолого-педагогическая диагностика</t>
  </si>
  <si>
    <t xml:space="preserve">1. Глоссарий (181 термин)
2. Лекции – 32
3. Тесты – 6
4. Банк вопросов (428 вопросов)
5. Страница – 17
</t>
  </si>
  <si>
    <t>Профессиональная этика психолога</t>
  </si>
  <si>
    <t xml:space="preserve">1. Глоссарий (181 термин)
2. Лекции – 16
3. Тесты – 5
4. Банк вопросов (110 вопросов)
5. Страница – 53
6. Презентация - 1
</t>
  </si>
  <si>
    <t>Организация самостоятельной и научно-исследовательской работы.</t>
  </si>
  <si>
    <t xml:space="preserve">1. Глоссарий (181 термин)
2. Лекции – 30
3. Тесты – 5
4. Банк вопросов (476 вопросов)
5. Страница – 14
6. Презентация - 10
</t>
  </si>
  <si>
    <t>Теория и практика организационного консультирования</t>
  </si>
  <si>
    <t xml:space="preserve">1. Глоссарий (20 терминов)
2. Лекции – 10
3. Тесты – 5
4. Банк вопросов (478 вопросов)
5. Элемент задание – 8
6. Элемент страница – 6
</t>
  </si>
  <si>
    <t xml:space="preserve">Педагогики </t>
  </si>
  <si>
    <t>Самоопределение и профессиональная ориентация учащихся</t>
  </si>
  <si>
    <t>Комбу Айлан Сершгеевна</t>
  </si>
  <si>
    <t>44.03.02 «Психолого-педагогическое образование»</t>
  </si>
  <si>
    <t xml:space="preserve">1. Глоссарий (85 терминов)
2. Лекции – 6
3. Тесты – 3
4. Банк вопросов (113 вопросов)
5. Задание – 11
6. Гиперссылка – 7
7. Папка – 1 (21 файлов типа:Документ Microsoft Word)
</t>
  </si>
  <si>
    <t>Введение в профессию</t>
  </si>
  <si>
    <t>Куулар Сай-Суу Васильевна</t>
  </si>
  <si>
    <t>39.03.02 "Социальная работа".</t>
  </si>
  <si>
    <t xml:space="preserve">1. Глоссарий (59 терминов)
2. Лекции – 8
3. Тесты – 4
4. Банк вопросов (150 вопросов)
</t>
  </si>
  <si>
    <t>Социальная педагогика</t>
  </si>
  <si>
    <t>Марюхина Валентина Викторовна</t>
  </si>
  <si>
    <t>44.04.01 «Педагогическое образование», направленность (программа) «Управление образовательными системами».</t>
  </si>
  <si>
    <t xml:space="preserve">1. Глоссарий (24 термина)
2. Лекции –9, 25 страниц
3. Тесты – 3
4. Банк вопросов (80 вопросов)
</t>
  </si>
  <si>
    <t xml:space="preserve">Основы коррекционной педагогики </t>
  </si>
  <si>
    <t>Комбу Айлан Сергеевны</t>
  </si>
  <si>
    <t xml:space="preserve">1. Глоссарий (45 терминов)
2. Лекции – 24
3. Тесты – 37
4. Банк вопросов (301 вопросов)
5. Задание – 6
6. Гиперссылка – 12
7. Семинар - 5
8.Папка - 1
9. Презентация - 3
</t>
  </si>
  <si>
    <t>Общие вопросы методики обучения</t>
  </si>
  <si>
    <t>Ооржак Аржааны Болатовны</t>
  </si>
  <si>
    <t>44.03.01 Педагогическое образование. </t>
  </si>
  <si>
    <t xml:space="preserve">1.Глоссарий (30 терминов)
2.Лекции – 5
3.Тесты – 2
4.Презентации - 9
5.Банк вопросов (109 вопросов)
6.Задания-8
7.Видео-2 
8.Элемент страница-5
</t>
  </si>
  <si>
    <t>Современные проблемы науки и инновационные процессы в образовании</t>
  </si>
  <si>
    <t>Иргит Елена Ломбуевна</t>
  </si>
  <si>
    <t>для ЭФ, ЕГФ, ФМФ, ФФКиС, СХФ, ФФ</t>
  </si>
  <si>
    <t xml:space="preserve">1. Глоссарий (89 терминов);
2. Тесты – 4
3. Банк вопросов (130 вопросов)
4. Презентация - 3
5.Электронная страниуа
</t>
  </si>
  <si>
    <t>Основы вожатской деятельности</t>
  </si>
  <si>
    <t>Куулар Сай-Суу Валерьевна, Сат Саяна Саяновна</t>
  </si>
  <si>
    <t xml:space="preserve">44.03.01 Педагогическое образование, 44.03.05 Педагогическое образование (с двумя профилями подготовки), </t>
  </si>
  <si>
    <t xml:space="preserve">1. Глоссарий (69 терминов);
2. Лекции – 9
3. Тесты – 3
4. Банк вопросов (100 вопросов)
5. Гиперссылка – 1
</t>
  </si>
  <si>
    <t>Теория социальной работы</t>
  </si>
  <si>
    <t xml:space="preserve">Куулар Сай-Суу Васильевна </t>
  </si>
  <si>
    <t>20.05.2021 протокол №9</t>
  </si>
  <si>
    <t xml:space="preserve">1. глоссарий- 66 терминов
2. Лекции-9
3. Тесты-4
4. Презентации-2
5. Банк вопросов-150 вопросов
6. Гипперссылка-2
7. Задания-3
8. Элемент страница-3
9. Семинар-1
</t>
  </si>
  <si>
    <t>Педагогика студенту, часть I.</t>
  </si>
  <si>
    <t>Атаманова Галина Ивановна, Дамба Наталья Чоодуевна</t>
  </si>
  <si>
    <t xml:space="preserve">7. Глоссарий (100 терминов)
8. Лекции – 13
9. Тесты – 4
10. Банк вопросов (90 вопросов)
11. Опрос - 12
12. Задания - 12
13. Задание – 3 
14. Семинар – 12 
15. Файл – 2 
</t>
  </si>
  <si>
    <t>Организация работы с молодежью</t>
  </si>
  <si>
    <t>Ооржак Аржаана Болатовна</t>
  </si>
  <si>
    <t>39.03.02 Социальная работа, профиль "Социальная работа в образовании"</t>
  </si>
  <si>
    <t xml:space="preserve">Глоссарий (91 терминов)
2. Лекции – 8
3. Тесты – 1
4. Задание – 4
5. Банк вопросов (75 вопросов)
6. Элемент страница –2
7. Семинар -4
</t>
  </si>
  <si>
    <t>Организация проектной деятельности</t>
  </si>
  <si>
    <t xml:space="preserve">Глоссарий (37 терминов)
2. Лекции – 10
3. Тесты – 1
4. Презентация -3
5. Задание – 3
6. Банк вопросов (60 вопросов)
7. Элемент страница –2
8. Семинар -3
9. Гиперссылка -4
</t>
  </si>
  <si>
    <t>История педагогики</t>
  </si>
  <si>
    <t>44.03.01 Педагогическое образование, 44.03.02 Педагогическое образование с двумя профилями подготовки</t>
  </si>
  <si>
    <t xml:space="preserve">1. Глоссарий (132 терминов)
2. Лекции –44, (2 – интерактивные)
3. Тесты – 3
4. Банк вопросов (112 вопросов)
5. Задание – 2
6. Семинар - 2
7. Гиперссылка – 4, (из них 1 видеолекция – автор Комбу А.С.)
8. Папка – 1
9. Презентация – 4
10. Файл – 6
11. Вики - 5
</t>
  </si>
  <si>
    <t>Технология социальной работы</t>
  </si>
  <si>
    <t>39.03.02 Социальная работа</t>
  </si>
  <si>
    <t xml:space="preserve">Глоссарий (56 терминов)
2. Лекции –10
3. Тесты – 5
4. Банк вопросов (117 вопросов)
5. Презентация -1
6. Элемент Задание – 1
7. Гиперссылки -2
</t>
  </si>
  <si>
    <t>Организация досуга молодежи</t>
  </si>
  <si>
    <t>39.03.02 Социяльная работа, профиль "Социальная работа в образовании"</t>
  </si>
  <si>
    <t xml:space="preserve">1. Глоссарий (22 терминов)
2. Лекции –8
3. Тесты – 4
4. Банк вопросов (122 вопросов)
5. Презентация -2
6. Элемент Задание – 1
7. Гиперссылки -1
8. PDF файл -1
9. Элемент страница-1
</t>
  </si>
  <si>
    <t>Общие основы педагогики</t>
  </si>
  <si>
    <t>44.03.02 Педагогическое образование с двумя профилями подготовки</t>
  </si>
  <si>
    <t>1. Глоссарий (197 терминов)
2. Лекции –8
3. Тесты – 3
4. Банк вопросов (120 вопросов)
5. Презентация -6
6. Элемент Задание - 2</t>
  </si>
  <si>
    <t xml:space="preserve">Девиантология </t>
  </si>
  <si>
    <t>Куулар Сай-Суу Васильевны</t>
  </si>
  <si>
    <t>39.03.02 Социальная работа, профиль «Социальная работа в образовании».</t>
  </si>
  <si>
    <t>1. Глоссарий (45терминов)
2. Лекции –17
3. Тесты – 3
4. Банк вопросов (100 вопросов)
5. Гиперссылка на видеоролик - 2
6.Семинар  - 2
7. Задания - 3
8. Элемент страница - 1</t>
  </si>
  <si>
    <t xml:space="preserve">Методика социальной работы с семей </t>
  </si>
  <si>
    <t>Доржу Майя Дадаровна</t>
  </si>
  <si>
    <t>1. Глоссарий (46терминов)
2. Лекции –20
3. Тесты – 4
4. Банк вопросов (100 вопросов)
5. Презентация -3
6.Задание - 2</t>
  </si>
  <si>
    <t>Социальная квалиметрия, оценка качества ми стандартизация социальных услуг</t>
  </si>
  <si>
    <t xml:space="preserve">1. Глоссарий (62 терминов)
2. Лекции – 13 (из них с вопросами - 13,59 страниц)
3. Тесты – 4
4. Презентации - 5 (137 вопросов)
5. Банк вопросов (113 вопросов)
6. Семинар – 3
7. Заданий – 3
8. Страница – 1 
9. Вики- 2
10. Файл - 16 11.Гиперссылки - 3 9в том чиле 1 видеолекции авторская0 </t>
  </si>
  <si>
    <t>Проектирование образовательного пространства</t>
  </si>
  <si>
    <t>44.03.05 Педагогическое образование (с двумя профилями подготовки).</t>
  </si>
  <si>
    <t>17.02.2022 протокол №6</t>
  </si>
  <si>
    <t xml:space="preserve">1. Глоссарий (56 терминов)
2. Лекции – 13
3. Тесты – 2
4. Презентации - 9
5. Банк вопросов (170 вопросов)
6. Семинар – 3
7. Заданий – 4
8. Страница – 3 
9. Вики- 1
</t>
  </si>
  <si>
    <t>Консультирование в социальной работе</t>
  </si>
  <si>
    <t xml:space="preserve">1. Глоссарий (50 терминов)
2. Лекции – 9
3. Тесты – 3
4. Банк вопросов (80 вопросов)
5. Презентации – 2
6. Задания– 3
7. Вики – 2 
8. Элемент страница -2
</t>
  </si>
  <si>
    <t>Социальная реабилитация</t>
  </si>
  <si>
    <t xml:space="preserve">1. Глоссарий (100 терминов)  
2. Лекции – 17
3. Тесты – 4
4. Банк вопросов (120 вопросов)
5. Элемент Задание – 2
6. Вики - 2 
7. Презентация -3
8. Элемент страница- 1
</t>
  </si>
  <si>
    <t>Коррекционно-развивающая деятельность педагога с детьми с ОВЗ в условиях инклюзивного образования</t>
  </si>
  <si>
    <t>Комбу Айлан Сергеевна</t>
  </si>
  <si>
    <t>21.04.2022г. Протокол №8</t>
  </si>
  <si>
    <t xml:space="preserve">Глоссарий (58 терминов)  
2. Лекции – 21
3. Тесты – 4
4. Банк вопросов (95 вопросов)
   5. Гиперссылки-5
  6. Презентация-2
</t>
  </si>
  <si>
    <t>Социальная геронтология</t>
  </si>
  <si>
    <t>39.03.02 Социальная работа</t>
  </si>
  <si>
    <t xml:space="preserve">1. Глоссарий-106 терминов
2. Лекции-18
3. Видеолекции авторские – 2
4. Гиперссылки – 1
5. Тесты – 1
6.  Презентации-6
7. Банк вопросов (120)
8. элемент Задание -7
9. Элемент Страница -1
10. Элемент Семинар -1
</t>
  </si>
  <si>
    <t>Дефектология</t>
  </si>
  <si>
    <t xml:space="preserve">1. Глоссарий-58 терминов
2. Лекции-21
3. Видеолекции авторские – 1
4. Гиперссылки – 2
5.  Тесты – 7
6.  Презентации-3
7.  Банк вопросов (301)
8. элемент Задание -5
9. Элемент Папка -1
10.  Элемент Семинар -4
</t>
  </si>
  <si>
    <t>Управление корпоративной культурой</t>
  </si>
  <si>
    <t xml:space="preserve">1. Глоссарий-34 терминов
2. Лекции-10,
3. Тесты – 4
4. Презентации-2, Банк вопросов (90)
5. Элемент Задание -3
6. Страница -2
7. Вики-1
</t>
  </si>
  <si>
    <t>Педагогика. Часть 2.</t>
  </si>
  <si>
    <t>Дамба Наталья Чоодуевна</t>
  </si>
  <si>
    <t xml:space="preserve">1. Глоссарий-101 терминов
2. Лекции-9
3. Тесты – 4
4. Презентации-4
5. Банк вопросов (105)
6. Элемент Задание -3
7. Страница -3
</t>
  </si>
  <si>
    <t>Педагогика (для непедагогических специальностей)</t>
  </si>
  <si>
    <t>Сат Саяна Саяновна</t>
  </si>
  <si>
    <t>Для всех непедагогических специальностей</t>
  </si>
  <si>
    <t xml:space="preserve">1. Глоссарий-26 терминов
2. Лекции-5
3. Тесты – 6
4. Банк вопросов (142)
5. Элемент Задание -6
</t>
  </si>
  <si>
    <t>Правовое обеспечение социальной работы.</t>
  </si>
  <si>
    <t xml:space="preserve">1. Глоссарий (100 терминов)
2. Лекции – 15
3. Задания – 1
4. Тесты – 5
5. Банк вопросов 165 вопросов
6. Вики- 1
7. семинар -1
8. Презентации – 3
9. Элемент страница 2
</t>
  </si>
  <si>
    <t>Социальная работа с молодежью.</t>
  </si>
  <si>
    <t xml:space="preserve">1. Глоссарий (84 терминов)
2. Лекции – 21
3. Задания – 14
4. Тесты – 1
5. Банк вопросов 250 вопросов
6. Семинар - 4
7. Презентации – 7
8. Элемент страница 2
</t>
  </si>
  <si>
    <t>Работа с одаренными детьми.</t>
  </si>
  <si>
    <t xml:space="preserve">1. Глоссарий (111 терминов)
2. Лекции – 9
3. Тесты – 3
4. Банк вопросов 45 вопросов
</t>
  </si>
  <si>
    <t>Основы педагогики в высшей школе.</t>
  </si>
  <si>
    <t>44.04.01 Педагогическое образование</t>
  </si>
  <si>
    <t xml:space="preserve">1. Глоссарий (115 терминов)
2. Лекции – 9
3. Презентации - 6 
4. Задание - 10
5. Тесты – 4
6. Банк вопросов (90 вопросов)
</t>
  </si>
  <si>
    <t>Специальная педагогика.</t>
  </si>
  <si>
    <t>16.03.2023г. Протокол №7</t>
  </si>
  <si>
    <t xml:space="preserve">1. Глоссарий (241 термин)
2. Лекции – 46
3. Тесты – 10
4. Презентации - 5
5. Банк вопросов (396 вопросов)
6. Задания – 7
7. Гиперссылки -17
8. Семинар -5
</t>
  </si>
  <si>
    <t>Основы тайм-менеджмента в социальной работе</t>
  </si>
  <si>
    <t xml:space="preserve">1. Глоссарий (104 термина)
2. Лекции – 21
3. Тесты – 11
4. Банк вопросов (250 вопросов)
5. Презентации- 5
6. Задание -4
7. Семинар -1
</t>
  </si>
  <si>
    <t>Социальное страхование.</t>
  </si>
  <si>
    <t xml:space="preserve">1. Глоссарий (44 термина)
2. Лекции – 16
3. Тесты – 6
4. Банк вопросов (150 вопросов)
5. Презентации- 2
6. Гиперссылка -2
</t>
  </si>
  <si>
    <t>Основы социального предпринимательства</t>
  </si>
  <si>
    <t>Саая Айлан Сергеевна</t>
  </si>
  <si>
    <t xml:space="preserve">1. Глоссарий (50 терминов)
2. Лекции –14
3. Тесты – 6
4. Банк вопросов   185 вопросов
5. Презентации – 1
6. Задание   3
7. Семинар – 2
8. Страница – 1
9. Файлы - 2
</t>
  </si>
  <si>
    <t>Проектирование в социальной работе</t>
  </si>
  <si>
    <t>Шаалы Алевтина Сугдуровна, Марюхина Валентина Викторовна</t>
  </si>
  <si>
    <t xml:space="preserve">1. Глоссарий (42 терминов)
2. Лекции – 8
3. ПДФ файл - 2
4. Тесты – 4
5. Банк вопросов (120 вопросов)
</t>
  </si>
  <si>
    <t>Основы педагогики в высшей школе</t>
  </si>
  <si>
    <t xml:space="preserve">1. Глоссарий (60 терминов)
2. Лекции – 7
3. Тесты – 5
4. Банк вопросов (130 вопросов)
5. Презентации- 1
6. Задание -16
7. Страница -3
8. Семинар – 2
9. Вики-3
</t>
  </si>
  <si>
    <t>Практикум социального работника</t>
  </si>
  <si>
    <t xml:space="preserve">1. Глоссарий (117 терминов)
2. Лекции – 17 (всего 52 страницы)
3. Тесты – 5
4. Банк вопросов (300 вопросов)
5. Задания – 2
6. Семинар – 1 
7. Презентация – 2 (всего 17 слайдов)
8. Элемент страница – 2
</t>
  </si>
  <si>
    <t>Методы исследования в социальной работе</t>
  </si>
  <si>
    <t xml:space="preserve">1. Глоссарий (124 терминов)
2. Лекции – 18 (всего 58 страниц)
3. Тесты – 5
4. Банк вопросов (215 вопросов)
5. Задания – 2
6. Семинар – 1 
7. Элемент страница – 3
8. Видеолекция – 1 
</t>
  </si>
  <si>
    <t>Проектирование воспитательной работы</t>
  </si>
  <si>
    <t xml:space="preserve">1. Глоссарий (168 терминов)
2. Лекции – 20 (89 страниц)
3. Тесты – 6
4. Презентации – 18 (640 слайдов)
5. Банк вопросов (300 вопросов)
6. Заданий – 6
</t>
  </si>
  <si>
    <t>Документация в социальной работе</t>
  </si>
  <si>
    <t xml:space="preserve">1. Глоссарий (141 терминов)
2. Лекции – 17 (81 страниц)
3. Тесты – 6
4. Презентации – 7 (288 слайдов)
5. Банк вопросов (450 вопросов)
6. Заданий – 4
</t>
  </si>
  <si>
    <t>Конфликтология в социальной работе.</t>
  </si>
  <si>
    <t xml:space="preserve">Сат Саяна Саяновна </t>
  </si>
  <si>
    <t xml:space="preserve">1. Глоссарий (90 терминов)
2. Лекции – 16 (35 страниц)
3. Тесты – 6
4. Банк вопросов (104 вопроса)
5. Заданий – 4
6. Элемент страница-2
</t>
  </si>
  <si>
    <t>Технологии и предпринимательства</t>
  </si>
  <si>
    <t>Практикум  по методике обучения технологии</t>
  </si>
  <si>
    <t>Ондар Аниела Борисовна, Ооржак Байлак Сарыг-ооловна</t>
  </si>
  <si>
    <t>44.03.05 «Педагогическое образование», профили «Технология» и «Дополнительное образование».</t>
  </si>
  <si>
    <t xml:space="preserve">1. Глоссарий (39 терминов)
2. Лекции – 16
3. Лабораторно-практические работы - 16
4. Тесты – 4
5. Банк вопросов (150 вопросов)
</t>
  </si>
  <si>
    <t>Декоративно-прикладное искусство Тувы</t>
  </si>
  <si>
    <t>Майны Шенне Борисовны</t>
  </si>
  <si>
    <t>44.03.05 «Педагогическое образование», профили «Технология» и «Дополнительное образование»; 44.03.01 «Педагогическое образование», профиль «Технология».</t>
  </si>
  <si>
    <t xml:space="preserve">1. Глоссарий (148 терм.)
2. Лекции –13
3. Тесты – 4
4. Банк вопросов -132
5. Элемент страницы – 11
</t>
  </si>
  <si>
    <t>Рисунок</t>
  </si>
  <si>
    <t>Иргит Айлана Кадыр-ооловна</t>
  </si>
  <si>
    <t xml:space="preserve">1. Глоссарий (48 терм.)
2. Лекции –12 (30стр)
3. Тесты – 2
4. Банк вопросов -100
5. Презентации -8(147стр)
6. Практическая работа-11
7. СРС-1
8. Элемент страница-3
</t>
  </si>
  <si>
    <t xml:space="preserve">Маркетинг и менеджмент в образовании. </t>
  </si>
  <si>
    <t>Ликтан Валериана Тарачиевна</t>
  </si>
  <si>
    <t xml:space="preserve">44.03.05 «Педагогическое образование», профили «Технология» и «Дополнительное </t>
  </si>
  <si>
    <t xml:space="preserve">20.02.2020
Протокол№6
</t>
  </si>
  <si>
    <t xml:space="preserve">
1. Глоссарий (127терм.)
2. Лекции –7
3. Тесты – 4
4. Банк вопросов -154
</t>
  </si>
  <si>
    <t xml:space="preserve">Методология  и методы научного исследования </t>
  </si>
  <si>
    <t>44.04.01. Педагогическое образование, направленность (программа) «Предпринимательство и дизайн в технологическом образовании».</t>
  </si>
  <si>
    <t>1.Глоссарий (88 терм.) 2.Лекции – 13 
3.Тесты –
4.Банк вопросов – 100(вопросов) 
5.Элемент страницы –1</t>
  </si>
  <si>
    <t xml:space="preserve">Живопись </t>
  </si>
  <si>
    <t>17.09.2020 протокол №1</t>
  </si>
  <si>
    <t xml:space="preserve">
1. Глоссарий (46терм.)
2. Лекции –10
3. Тесты – 2
4. Банк вопросов -170
</t>
  </si>
  <si>
    <t>Методика обучения изобразительному искусству.</t>
  </si>
  <si>
    <t>44.03.05 «Педагогическое образование», профили «Технология» и «Дополнительное образование»</t>
  </si>
  <si>
    <t xml:space="preserve">
1. Глоссарий (93терм.)
2. Лекции –12
3. Тесты – 3
4. Банк вопросов -60
5. Самостоятельные работы - 12
</t>
  </si>
  <si>
    <t>Маркетинг и менеджмент в образовании. Часть 2</t>
  </si>
  <si>
    <t>1.Глоссарий (127 терминов)
2.Лекции – 7
3.Тесты – 3
4.Банк вопросов (154 вопроса)</t>
  </si>
  <si>
    <t xml:space="preserve">Композиция </t>
  </si>
  <si>
    <t xml:space="preserve">1.Глоссарий (20 терминов)
2.Лекции – 1
3.Тесты – 2
4.Банк вопросов (60 вопросов)
5.Задания- 23
6.Презентация - 1
</t>
  </si>
  <si>
    <t>Рисование и лепка</t>
  </si>
  <si>
    <t>44.03.05 «Педагогическое образование», профили «Технология» и «Дополнительное образование», 44.03.01 «Педагогическое образование», профиль «Технология».</t>
  </si>
  <si>
    <t xml:space="preserve">Глоссарий (47 терминов)
2. Лекции – 28
3. Тест – 1
4. Банк вопросов-105 вопросов
5. Задание – 20
6. Элемент страница-1
</t>
  </si>
  <si>
    <t>Технологический практикум</t>
  </si>
  <si>
    <t>Ондар Аниела Борисовна</t>
  </si>
  <si>
    <t>1. Глоссарий (58 терминов)
2. Лекции – 13
3. Тесты-3
4. Банк вопросов (611 вопросов)
5. Задание-13
6. презентации -22</t>
  </si>
  <si>
    <t>Деревообработка</t>
  </si>
  <si>
    <t>Кожаяк Менги Сайбекович</t>
  </si>
  <si>
    <t>44.03.05 "ПО", профили Технология" и Дополнительное образование"</t>
  </si>
  <si>
    <t xml:space="preserve">1. Глоссарий (40 терминов)
2. Лекции – 6
3. Тесты – 2
4. Банк вопросов (69 вопросов)
</t>
  </si>
  <si>
    <t>Конструирование и моделирование швейных изделий.</t>
  </si>
  <si>
    <t xml:space="preserve">1. Глоссарий (58 терминов)  
2. Лекции – 10
3. Практические занятий - 9
4. Тесты – 3
5. Банк вопросов (112 вопросов) 
6. Видеолекции - 0
7. Презентации - 10
</t>
  </si>
  <si>
    <t>Бисероплетение.</t>
  </si>
  <si>
    <t>Иргит Айлана Каадыр-ооловна</t>
  </si>
  <si>
    <t xml:space="preserve">1. Глоссарий (36 терминов)  
2. Лекции – 4
3. ПДФ файл-2
4. Тесты – 2
5. Банк вопросов (50 вопросов) 
6. Задание-6
7. Элемент страница-1
</t>
  </si>
  <si>
    <t>Прикладная экономика и основы производственного мастерства</t>
  </si>
  <si>
    <t xml:space="preserve">Глоссарий (330 терминов)  
2. Лекции – 13
3. Тесты – 4
4. Банк вопросов (201 вопросов)
5. Элемент страница-11
</t>
  </si>
  <si>
    <t>Технология различных материалов.</t>
  </si>
  <si>
    <t xml:space="preserve">1. Глоссарий-170 терминов
2. Лекции-8
3. Тесты – 3
4. Банк вопросов (102)
</t>
  </si>
  <si>
    <t xml:space="preserve">Культура дома, дизайн и технологии. </t>
  </si>
  <si>
    <t xml:space="preserve">1. Глоссарий-65 терминов
2. Лекции-9
3. Тесты – 3
4. Задания-12
5. Банк вопросов (90)
6. Элемент страница-1
</t>
  </si>
  <si>
    <t>Обустройство и дизайн дома</t>
  </si>
  <si>
    <t>Майны Шенне Борисовна</t>
  </si>
  <si>
    <t>1. Глоссарий-15 терминов
2. Лекции-10
3. Тесты – 3
4. Банк вопросов (115)</t>
  </si>
  <si>
    <t>Дизайн и технологии</t>
  </si>
  <si>
    <t>44.03.05 «Педагогическое образование», профили «Технология» и «Дополнительное образование», 44.03.05 «Педагогическое образование», профиль «Технология» и «Образовательная робототехника».</t>
  </si>
  <si>
    <t xml:space="preserve">1. Глоссарий – 26
2. Лекции - 12
3. Тесты – 2
4. Элемент страница- 
</t>
  </si>
  <si>
    <t>Методика преподавания технологии.</t>
  </si>
  <si>
    <t>1. Глоссарий - 142 термина
2. Лекции – 8
3. Тесты – 3
4. Банк вопросов (170 вопросов)
5. Задание –5</t>
  </si>
  <si>
    <t>Технологический практикум. Часть 2</t>
  </si>
  <si>
    <t xml:space="preserve">1. Лекции – 12
2. Глоссарий (153 термина)
3. Тесты – 3
4. Страница - 2 
5. Банк вопросов (132 вопроса).
6. Файл - 2
</t>
  </si>
  <si>
    <t>Организация досуговых мероприятий</t>
  </si>
  <si>
    <t>44.03.05 Педагогическое образование (с двумя профилями подготовки), профили «Технология» и «Дополнительное образование».</t>
  </si>
  <si>
    <t>15.02.2024г. Протокол №6</t>
  </si>
  <si>
    <t xml:space="preserve">1. Глоссарий (105 термина)
2. Лекции – 18
3. Тесты –5
4. Презентации – 20 
5. Банк вопросов (120 вопросов).
6. Папка - 2
7. Гиперссылки-3
8. Файл - 3
</t>
  </si>
  <si>
    <t>Теории и методики языкового образования и логопедии</t>
  </si>
  <si>
    <t>Современный русский литературный язык. Лексикология</t>
  </si>
  <si>
    <t>Кечил-оол Саида Владимировна</t>
  </si>
  <si>
    <t> 44.03.03. Специальное (дефектологическое) образование профиль "Логопедия" (для заочников)</t>
  </si>
  <si>
    <t xml:space="preserve">1. Практические задания - 10
2. Лекции – 10
3. Тесты – 11
4. Банк вопросов (300 вопросов)                           5. Анкетирование (25 студентов)
</t>
  </si>
  <si>
    <t>Морфология русского языка</t>
  </si>
  <si>
    <t>Хертек Лидия Кенденовна</t>
  </si>
  <si>
    <t>44.03.01 Педагогическое образование, профиль «Начальное образование»</t>
  </si>
  <si>
    <t xml:space="preserve">1. Практические задания - 9
2. Лекции – 9
3. Тесты – 11
4. Банк вопросов (300 вопросов)       5. Глоссарий (30 вопросов)
</t>
  </si>
  <si>
    <t>Тувинский язык. Лексика</t>
  </si>
  <si>
    <t>Кара-оол Любовь Салчаковна</t>
  </si>
  <si>
    <t>44.03.01 "Педагогичексое образование",  профиль "Начальное образование".  </t>
  </si>
  <si>
    <t xml:space="preserve">1. Элемен "Страница" - 2
2. Лекции – 8
3. Тесты – 8
4. Банк вопросов (240 вопросов)                        5. Глоссарий (94вопросов)
</t>
  </si>
  <si>
    <t>Логопедические технологии</t>
  </si>
  <si>
    <t>Кужугет Шенне Юрьевна</t>
  </si>
  <si>
    <t>44.03.03 «Специальное (дефектологическое) образование», профиль «Логопедия»</t>
  </si>
  <si>
    <t xml:space="preserve">1. Глоссарий (73 терминов)
2. Лекции – 10 (31 стр)
3. Тесты – 4
4. Банк вопросов (154 вопросов)
5. Элемент страницы - 9
</t>
  </si>
  <si>
    <t>Логопедия (Введение в логопедии)</t>
  </si>
  <si>
    <t>Ямбу Дарина Васильевна</t>
  </si>
  <si>
    <t xml:space="preserve">1. Глоссарий (73 терминов)1. Глоссарий (105 терминов)
2. Лекции – 10 (46 стр)
3. Тесты – 5
4. Банк вопросов (229 вопросов)
5. Элемент страницы - 4
</t>
  </si>
  <si>
    <t>Методика обучения русскому языку и литературному чтению</t>
  </si>
  <si>
    <t>Соян Надежда Тюлбпановна</t>
  </si>
  <si>
    <t>44.03.01 «Педагогическое образование», профиль «Начальное образование»</t>
  </si>
  <si>
    <t xml:space="preserve">Глоссарий (19 терминов)
2. Лекции – 12 (26 стр)
3. Тесты – 4
4. Банк вопросов (462 вопроса)
5. Задания – 4
6. Элемент страница – 4
</t>
  </si>
  <si>
    <t>Энергетические установки подъемно-транспортных, строительных, дорожных средств и оборудования</t>
  </si>
  <si>
    <t>Балзанай Сылдыс Васильевич</t>
  </si>
  <si>
    <t>23.05.01 «Наземные транспортно-технологические средства», специализация «Подъемно-транспортные, строительные, дорожные средства и оборудования»</t>
  </si>
  <si>
    <t xml:space="preserve">1. Глоссарий (277 терминов)
2. Лекции – 21 (112 стр)
3. Тесты – 6
4. Банк вопросов (257 вопросов)
5. Задание – 1
6. Элемент страница – 2
</t>
  </si>
  <si>
    <t>Русский язык и культура речи</t>
  </si>
  <si>
    <t>Кечил-оол Саиды Владимировны</t>
  </si>
  <si>
    <t>44.03.01 Педагогическое образование профилей «Начальное образование» и «Дошкольное образование», 44.03.01 Педагогическое образование профиля «Технология», 44.03.03 Специальное (дефектологическое) образование профиля «Логопедия», 39.03.02 Социальная работа профиля «Социальная работа в образовании»,</t>
  </si>
  <si>
    <t xml:space="preserve">1. Глоссарий (42 терминов)
2. Лекции – 12
3. Тесты –7
</t>
  </si>
  <si>
    <t>Родной тувинский язык. Фонетика</t>
  </si>
  <si>
    <t>44.03.05 «Педагогическое образование», профили «Начальное образование» и «Информатика»; 44.03.03 Специальное (дефектологическое образование), профили «Логопедия», «Дошкольная дефектология».</t>
  </si>
  <si>
    <t xml:space="preserve">1.Глоссарий (82 терминов)
2.Лекции –10
3.Тесты – 4
4.Банк вопросов (150 вопросов)
5.Элемент страницы - 5
</t>
  </si>
  <si>
    <t>Тувинский язык. Словообразование</t>
  </si>
  <si>
    <t>Кара-оол Люблвь Салчаковна.</t>
  </si>
  <si>
    <t>44.03.05 «Педагогическое образование», профили «Начальное образование» и «Информатика»,</t>
  </si>
  <si>
    <t xml:space="preserve">1.Глоссарий (40 терминов)
2.Лекции – 6
3.Тесты – 4
4.Банк вопросов (100 вопросов)
5.Элемент страницы - 4
</t>
  </si>
  <si>
    <t>ФФ</t>
  </si>
  <si>
    <t>Тувинской фолологии и общего языкознания</t>
  </si>
  <si>
    <t>Тыва дылды школага ырактан өөредири-биле башкының хууда арнын (блогун) тургузары</t>
  </si>
  <si>
    <t>Сувандии Надежда Дарыевна, Кара-оол Любовь Салчаковна, Тарыма Алдынсай Константиновна</t>
  </si>
  <si>
    <t>44.03.05 Педагогическое образование (с двумя профилями подготовки)</t>
  </si>
  <si>
    <t>1.Глоссарий (63термина)
2.Лекции-5
3.Заданий-6
4.Презентаций-5
5.Гиперсылка(видео)-3</t>
  </si>
  <si>
    <t xml:space="preserve">Морфемика и словообразование русского языка </t>
  </si>
  <si>
    <t xml:space="preserve">44.03.01 "Педагогическое образование" профиль "Начальное образование",44.03.05 "Педагогическое образование (с двумя профилями)" 4.03.05 «Педагогическое образование», профили «Начальное образование» и «Информатика», "Русский язык", </t>
  </si>
  <si>
    <t>1. Глоссарий (65 терминов);
2. Лекции – 8;
3. Тесты – 13 блоков;
4. Банк вопросов – 145 вопросов.</t>
  </si>
  <si>
    <t>Русский язык с основами языкознания (синтаксис)</t>
  </si>
  <si>
    <t>44.03.03 Специальное (дефектологическое) образование профиля «Логопедия»</t>
  </si>
  <si>
    <t xml:space="preserve">1. Глоссарий - 66
2. Лекции – 6
3. Тесты –6
</t>
  </si>
  <si>
    <t>Русский язык с основами языкознания (фонетика</t>
  </si>
  <si>
    <t>44.03.03 Специальное (дефектологическое) образование профиля "Дошкольная дефектология"</t>
  </si>
  <si>
    <t xml:space="preserve">1. Глоссарий - 71
2. Лекции – 7
3. Тесты –14
</t>
  </si>
  <si>
    <t>Синтаксис русского языка</t>
  </si>
  <si>
    <t>44.03.01 "Педагогическое образование" профиль "Начальное образование",44.03.05 "Педагогическое образование (с двумя профилями)"</t>
  </si>
  <si>
    <t xml:space="preserve">1. Глоссарий
2. Лекции – 9
3. Тесты –12
4. Банк вопросов (298 вопросов)
</t>
  </si>
  <si>
    <t>Методика обучения родному тувинскому языку и литературному чтению. Часть 1</t>
  </si>
  <si>
    <t>1. Глоссарий (104 терминов)
2. Лекции – 15
3. Тесты – 8
4. Банк вопросов (115 вопроса)
5. PDF-1</t>
  </si>
  <si>
    <t>Дошкольная сурдо-тифлопедагогика</t>
  </si>
  <si>
    <t>Дондуп Сайлык Олеговна</t>
  </si>
  <si>
    <t>44.03.03.Специальное (дефектологическое) образование, профиль «Дошкольная дефектология»</t>
  </si>
  <si>
    <t xml:space="preserve">Глоссарий (60 терминов)
2. Лекции –14
3. Тесты – 7
4. Банк вопросов (140 вопросов)
</t>
  </si>
  <si>
    <t>Дошкольная логопедия</t>
  </si>
  <si>
    <t xml:space="preserve">1. Глоссарий (195 терминов)
2. Лекции – 12
3. Тесты – 12
4. Банк вопросов (270 вопроса)
5. Задание-14
6. Гиперссылка-2
</t>
  </si>
  <si>
    <t>Логопедическая ритмика</t>
  </si>
  <si>
    <t xml:space="preserve">Ямбу Дарина Васильевна </t>
  </si>
  <si>
    <t>Глоссарий (161 терминов)
2. Лекции –10
3. Тесты – 5
4. Банк вопросов (100 вопросов)
5. Задании - 6</t>
  </si>
  <si>
    <t>Тувинская детская литература. Часть 1</t>
  </si>
  <si>
    <t xml:space="preserve">Кужугет Шенне Юрьевна </t>
  </si>
  <si>
    <t>1. Глоссарий (80 терминов)
2. Лекции – 10
3. Тесты-4
4. Банк вопросов (150 вопроса)
5. Элемент Страница-5
6. Практические задания-</t>
  </si>
  <si>
    <t>Введение в специальность: дефектология</t>
  </si>
  <si>
    <t>23.09.2021 протокол №1</t>
  </si>
  <si>
    <t>1. Глоссарий (161 терминов)
2. Лекции – 10
3. Тесты – 5
4. Задании - 6
5. Банк вопросов (100 вопросов)</t>
  </si>
  <si>
    <t>Детская литература с основами литературоведения</t>
  </si>
  <si>
    <t>Сат Надесса Дарымаевна</t>
  </si>
  <si>
    <t>44.03.05 «Педагогическое образование», профили «Начальное образование»</t>
  </si>
  <si>
    <t>Глоссарий (50 терминов)
2. Лекции –14
3. Тесты – 3
4. Банк вопросов (115 вопросов)
5. Задании - 5
6. Элемент страницы - 1</t>
  </si>
  <si>
    <t>Теория и методика речевого развития детей дошкольного возраста</t>
  </si>
  <si>
    <t>Глоссарий (35 терминов)
2. Лекции –16
3. Тесты – 3
4. Банк вопросов (70 вопросов)
5. Задании - 5
6. Элемент страницы - 1</t>
  </si>
  <si>
    <t>Родной (тувинский язык). Синтаксис</t>
  </si>
  <si>
    <t>44.03.03 Специальное (дефектологическое) образование, профиль «Дошкольная дефектология».</t>
  </si>
  <si>
    <t xml:space="preserve">1. Глоссарий (70 терминов)
2. Лекции –16
3. Тесты – 4
4. Задания - 10
5. Банк вопросов (160 вопросов)
6. Элемент страницы - 2
</t>
  </si>
  <si>
    <t>Русский язык с основами языкознания. Морфология.</t>
  </si>
  <si>
    <t xml:space="preserve">1. Глоссарий (86 терминов)  
2. Лекции – 10
3. Тесты – 11
4. Банк вопросов (300 вопросов) 
5. Элемент страница-1
</t>
  </si>
  <si>
    <t>Дошкольная тифлопсихология</t>
  </si>
  <si>
    <t xml:space="preserve">1. Глоссарий-26 терминов
2. Лекции-5
3. Тесты – 6
4. Банк вопросов (142)
Элемент Задание -6
</t>
  </si>
  <si>
    <t>Методика обучения родному тувинскому языку и литературному чтению (Часть 2)</t>
  </si>
  <si>
    <t xml:space="preserve">Кара-оол Любовь Салчаковна </t>
  </si>
  <si>
    <t xml:space="preserve">1. Глоссарий-100 терминов
2. Лекции-12
3. Тесты – 9
4. Банк вопросов (185)
5. Элемент Задание -8
6. Элемент Страница -5
7. Элемент Файл-13
8. Презентация-10
</t>
  </si>
  <si>
    <t>Логопедическая психология</t>
  </si>
  <si>
    <t>Самдан Дарина Ольгаевна</t>
  </si>
  <si>
    <t xml:space="preserve">1. Глоссарий-292 термина
2. Лекции-14
3. Тесты – 8
4. Банк вопросов (195)
5. Элемент Задание -7
6. Гиперссылка-7
7. Элемент Файл-1
8. Форум-1
</t>
  </si>
  <si>
    <t>Развитие образной речи дошкольников</t>
  </si>
  <si>
    <t xml:space="preserve">1. Глоссарий-35 терминов
2. Лекции-7
3. Тесты – 3
4. Банк вопросов (60)
5. Элемент Задание -5
6. Элемент Страница -1
</t>
  </si>
  <si>
    <t>Ранняя диагностика речевого развития.</t>
  </si>
  <si>
    <t>Хертек Менги Семеновна</t>
  </si>
  <si>
    <t xml:space="preserve">Глоссарий-30
2. Лекции – 5
3. Тесты –3
4. Презентации – 4
5. Банк вопросов (100 вопросов)
6. Задания –  5
</t>
  </si>
  <si>
    <t>Коррекция письменной речи</t>
  </si>
  <si>
    <t xml:space="preserve">1. Глоссарий (195 терминов)
2. Лекции – 12
3. Тесты – 12
4. Задании - 12
5. Банк вопросов (275 вопросов)
6. Гиперссылка – 2
</t>
  </si>
  <si>
    <t>Методы арт-терапии в дефектологии</t>
  </si>
  <si>
    <t>16.02.2023г. Протокол №6</t>
  </si>
  <si>
    <t xml:space="preserve">1. Глоссарий (155 терминов)
2. Лекции – 8
3. Тесты – 4
4. Банк вопросов (125 вопросов)
5. Задание - 4
</t>
  </si>
  <si>
    <t>Тувинский детский фольклор</t>
  </si>
  <si>
    <t xml:space="preserve">1. Глоссарий (60 терминов)
2. Лекции – 9
3. Тесты – 7
4. Банк вопросов (150 вопросов)
5. Презентация – 9
6. Аудиозаписи -2
7. Гиперссылка-1
8. Задание - 1
</t>
  </si>
  <si>
    <t>Инклюзивное образование детей дошкольного возраста с ОВЗ.</t>
  </si>
  <si>
    <t xml:space="preserve">1. Глоссарий (83 термина)
2. Лекции – 7
3. Тесты – 4
4. Банк вопросов (93 вопроса)
5. задание - 7
</t>
  </si>
  <si>
    <t>Дошкольная олигофренопедагогика</t>
  </si>
  <si>
    <t xml:space="preserve">1. Глоссарий (95 терминов)
2. Лекции – 19
3. Тесты – 4
4. Банк вопросов (160 вопросов)
5. Элемент страница- 4
</t>
  </si>
  <si>
    <t>Основы речевой культуры дефектолога.</t>
  </si>
  <si>
    <t xml:space="preserve">1. Глоссарий (64 терминов)
2. Лекции – 21
3. Тесты – 8
4. Банк вопросов (270 вопросов)
</t>
  </si>
  <si>
    <t>Речевые практики</t>
  </si>
  <si>
    <t xml:space="preserve">1. Глоссарий (127 термина)
2. Лекции – 9
3. Тесты – 4
4. Банк вопросов (80 вопросов)
5. Элемент страница – 1
6. Задание - 1
</t>
  </si>
  <si>
    <t>Технология формирования интонационной стороны речи</t>
  </si>
  <si>
    <t>Ондар Чодураа Геннадьевна</t>
  </si>
  <si>
    <t xml:space="preserve">1. Глоссарий (72 термина)
2. Лекции – 4
3. Тесты – 4
4. Банк вопросов (125 вопросов)
5. Задание – 1
6. Презентация - 1
</t>
  </si>
  <si>
    <t>Методика развития речи дошкольников (специальная).</t>
  </si>
  <si>
    <t>1. Глоссарий – 36 терминов
2. Лекции – 8
3. Тесты –3
4. Банк вопросов (95 вопросов)
5. Задание – 5
6. Элемент страница - 1</t>
  </si>
  <si>
    <t>Логопедия (Введение в логопедию) часть 2</t>
  </si>
  <si>
    <t xml:space="preserve">1. Глоссарий (105 терминов)
2. Лекции – 12
3. Страницы – 2
4. Презентации - 1 
5. Тесты – 6
6. Банк вопросов (264 вопросов)
</t>
  </si>
  <si>
    <t xml:space="preserve">Педагогики и методики дошкольного и начального образованияи </t>
  </si>
  <si>
    <t>Теоретические основы формирования математических представлений у детей дошкольного возраста</t>
  </si>
  <si>
    <t>Ондар Чечена Момужаевна</t>
  </si>
  <si>
    <t>44.03.01 "Педагогическое образование", профиль «Дошкольное образование».</t>
  </si>
  <si>
    <t xml:space="preserve">1. Задания - 7
2. Лекции –39
3. Тесты – 8
4. Банк вопросов (135вопросов)                        5. Глоссарий (45вопросов)
</t>
  </si>
  <si>
    <t>Естествознание. Земля в Солнечной системе</t>
  </si>
  <si>
    <t>Сагды Чечекмаа Тулуш-ооловна</t>
  </si>
  <si>
    <t> 44.03.01 Педагогическое образование профиля &lt;Начальное образование&gt;.</t>
  </si>
  <si>
    <t xml:space="preserve">2. Лекции – 9
3. Тесты –12
4. Банк вопросов (298 вопросов)
</t>
  </si>
  <si>
    <t>Естествознание. Растительный организм – живая система</t>
  </si>
  <si>
    <t>4.03.01 Педагогическое образование, профиля "Начальное образование"</t>
  </si>
  <si>
    <t>18.01.2018, протокол №5</t>
  </si>
  <si>
    <t>1. Лекции - 13
2. Тесты - 3
3. Банк вопросов - 121</t>
  </si>
  <si>
    <t>Основы начального курса математики. Раздел Элементы математической логики</t>
  </si>
  <si>
    <t xml:space="preserve">1.Глоссарий (43 термина)
2.Лекции –4
3.Тесты – 5
4.Банк вопросов (98 вопросов)
5.Проектных Задач – 9
</t>
  </si>
  <si>
    <t>Семейная педагогика</t>
  </si>
  <si>
    <t>Хурен-оол Стелла Херел-ооловна</t>
  </si>
  <si>
    <t>44.03.01 «Педагогическое образование», профиль «Дошкольное образование»</t>
  </si>
  <si>
    <t xml:space="preserve">1.Глоссарий (23 термина)
2.Лекции – 10
3.Тесты – 3
4.Банк вопросов (270 вопросов)
5.Задачи – 0
6.элемент стр. - 1
</t>
  </si>
  <si>
    <t>Методика преподавания изобразительного искусства</t>
  </si>
  <si>
    <t>Дамба Идегел Николаевны</t>
  </si>
  <si>
    <t xml:space="preserve">1. Глоссарий (34 терминов)
2. Лекции – 12
3. СРС- 18
4. Лабораторные занятия- 16
5. Практические занятия- 8
6. Тесты – 2 
7. Презентации -16.
8. Банк вопросов (80 вопросов)
</t>
  </si>
  <si>
    <t>Методика обучения и воспитания младших школьников</t>
  </si>
  <si>
    <t xml:space="preserve">Монгуш Ия Ильинична  </t>
  </si>
  <si>
    <t>44.03.01 Педагогическое образование,  профиль «Начальное образование»</t>
  </si>
  <si>
    <t xml:space="preserve">1. Глоссарий (96 терминов)
2. Лекции – 11
3. Тестов – 2
4. Банк вопросов (100 вопросов)
</t>
  </si>
  <si>
    <t>Основы начального курса математики. Элементы теории множеств</t>
  </si>
  <si>
    <t xml:space="preserve">Ондар Чечена Момужаевна
</t>
  </si>
  <si>
    <t xml:space="preserve">19.03.2020
Протокол №7
</t>
  </si>
  <si>
    <t>1. Глоссарий (45 терминов)
2. Лекции – 5
3. Тесты – 3
4. Презентации – 5
5. Банк вопросов (105 вопросов)</t>
  </si>
  <si>
    <t>Теория и методика математического развития детей дошкольного возраста</t>
  </si>
  <si>
    <t>Глоссарий (52 термина)
2. Лекции – 17.
3. Задания – 8 .
4. Тесты – 8.
5. Презентации – 19.
6. Книга – 1.
7. Страниц – 2.
8. Банк вопросов (100 вопросов)</t>
  </si>
  <si>
    <t>Методика обучения и воспитания в области дошкольного образования.</t>
  </si>
  <si>
    <t xml:space="preserve"> Педагогическое образование (с двумя профилями подготовки), профили "дошкольное образование" "Художественное образование", ИППК</t>
  </si>
  <si>
    <t xml:space="preserve">1.Глоссарий (57 термина)
2.Лекции – 13
3.Тесты – 10
4.Банк вопросов - 300 
5.Задания - 10
6.элемент стр. - 10
Гиперссылка - 10
</t>
  </si>
  <si>
    <t xml:space="preserve">Методика преподавания предмета "Окружающий мир". </t>
  </si>
  <si>
    <t>Монгуш Ия Ильинична.</t>
  </si>
  <si>
    <t>44.03.05 «Педагогическое образование», профили «Начальное образование» и «Информатика», "Русский язык", 44.03.01 Педагогическое образование,  профиль «Начальное образование»</t>
  </si>
  <si>
    <t xml:space="preserve">1.Глоссарий (18 термина)
2.Лекции – 19
3.Тесты – 3
4.Банк вопросов - 100 
5.элемент стр. - 7
</t>
  </si>
  <si>
    <t>Инновационные технологии в работе дошкольной образовательной организации</t>
  </si>
  <si>
    <t xml:space="preserve">1.Глоссарий (28 термина)
2.Лекции – 3
3.Тесты – 1
4.Банк вопросов - 20 
5.Задания - 4
6.элемент стр. - 2
Гиперссылка - 10
</t>
  </si>
  <si>
    <t>Основы командообразования в дошкольной образовательной организации</t>
  </si>
  <si>
    <t xml:space="preserve">1.Глоссарий (168 термина)
2.Лекции – 3
3.Тесты – 1
4.Банк вопросов - 50 
5.задания - 2
</t>
  </si>
  <si>
    <t>Теоретические основы художественно-эстетического развития детей дошкольного возраста</t>
  </si>
  <si>
    <t xml:space="preserve">Салчак Байлак Валерьевна </t>
  </si>
  <si>
    <t>1. Глоссарий (30 терминов)
2. Лекции – 5
3. Итоговый тест
4. Банк вопросов (86 вопроса)
5. Видеоматериал-4
6. Практические задания-5</t>
  </si>
  <si>
    <t>Основы начального курса математики. Целые неотрицательные числа</t>
  </si>
  <si>
    <t xml:space="preserve">Глоссарий (65 терминов)
2. Лекции – 11
3. Тесты – 6
4. Задание – 6
5. Банк вопросов (165 вопросов)
6. Страница – 3
</t>
  </si>
  <si>
    <t>Основы начального курса математики. Элементы геометрии</t>
  </si>
  <si>
    <t xml:space="preserve">Глоссарий (65 терминов)
2. Лекции – 17
3. Тесты – 5
4. Задание – 11
5. Банк вопросов (165 вопросов)
6. Элемент страница –1
</t>
  </si>
  <si>
    <t>Основы начального курса математики. Расширение понятия числа</t>
  </si>
  <si>
    <t xml:space="preserve">Глоссарий (48 терминов)
2. Лекции – 8
3. Тесты – 3
4. Задание – 9
5. Банк вопросов (95 вопросов)
6. Элемент страница –2
</t>
  </si>
  <si>
    <t>Теоретические основы экологического образования</t>
  </si>
  <si>
    <t>Сагды Чечекмаа Тулуш-ооловна, Хомушку Азияна Владимировна</t>
  </si>
  <si>
    <t>1. Глоссарий (27 терминов)
6. Лекции – 8
7. Тесты – 4
8. Банк вопросов (104 вопроса)
9. Элемент « Страница» -1</t>
  </si>
  <si>
    <t>Инновационные технологии в начальном образовании</t>
  </si>
  <si>
    <t>Монгуш Ия Ильинична</t>
  </si>
  <si>
    <t xml:space="preserve">Глоссарий (28 терминов)
2. Лекции – 3
3. Тесты – 1
4. Задание –4
5. Банк вопросов (20 вопросов)
6. Элемент страница –2
</t>
  </si>
  <si>
    <t>Практикум по методике обучения предмету "Окружающий мир".</t>
  </si>
  <si>
    <t xml:space="preserve">1. Глоссарий (56 терминов)  
2. Задания-16
3. Тесты – 1
4. Банк вопросов (50 вопросов) 
   5.  Элемент страница-18
</t>
  </si>
  <si>
    <t>Игровые технологии в дошкольном образовании</t>
  </si>
  <si>
    <t>Салчак Байлак Валерьывны</t>
  </si>
  <si>
    <t>Педогогическое образование двумя профилями "Дошкольного образование" и "Художественное образование"</t>
  </si>
  <si>
    <t>18.03.2021 Протокол №7</t>
  </si>
  <si>
    <t xml:space="preserve">Глоссарий (28 терминов)
2. Лекции – 9
3. Тесты – 2
4. Ниперссылка – 8
5. Банк вопросов (100 вопросов)
6. Приактических заданий –9
</t>
  </si>
  <si>
    <t>Основы начального курса математики. Элементы комбинаторики.</t>
  </si>
  <si>
    <t xml:space="preserve">1. Глоссарий-41 терминов
2. Лекции-7
3. Тесты – 6
4. Банк вопросов (194)
5. Страница-5
6. Элемент Задание -8
</t>
  </si>
  <si>
    <t>Методика обучения математике в начальных классах</t>
  </si>
  <si>
    <t>Система управления качеством дошкольного образования</t>
  </si>
  <si>
    <t xml:space="preserve">1. Глоссарий (21 терминов)
2. Лекции – 4.
3. Задания – 4.
4. Тесты – 1.
5. Банк вопросов – 37 вопросов
</t>
  </si>
  <si>
    <t>Учебно-методическая работа в проектировании образовательного процесса в дошкольной организации</t>
  </si>
  <si>
    <t xml:space="preserve">1. Глоссарий (21 терминов)
2. Лекции – 6.
3. Задания – 5.
4. Тесты – 1.
5. Банк вопросов – 28 вопросов
</t>
  </si>
  <si>
    <t>Технология и методика ее преподавания.</t>
  </si>
  <si>
    <t xml:space="preserve">1. Глоссарий (140 терминов)
2. Лекции – 8.
3. Задания – 14.
4. Тесты – 2.
5. Банк вопросов – 28 вопросов
6. Страница-2
</t>
  </si>
  <si>
    <t>Методика экологического образования детей</t>
  </si>
  <si>
    <t>Сагды Чечекмаа Тулуш-ооловна, Хомушку Азиана Владимировна</t>
  </si>
  <si>
    <t xml:space="preserve">1. Глоссарий (39 терминов)
2. Лекции – 11.
3. Задания – 3.
4. Тесты – 4.
5. Банк вопросов – 81 вопросов
6. Страница-2
</t>
  </si>
  <si>
    <t>Изобразительное искусство и методика его преподавания в начальной школе.</t>
  </si>
  <si>
    <t xml:space="preserve">1. Глоссарий (34 терминов)
2. Лекции – 12
3. Тесты – 3
4. Банк вопросов (60 вопросов)
5. Презентация - 1
</t>
  </si>
  <si>
    <t>Музыкально-театрализованная деятельность дошкольников</t>
  </si>
  <si>
    <t xml:space="preserve">1. Глоссарий (113 термина)
2. Лекции – 26
3. Тесты – 4
4. Банк вопросов (150 вопросов)
5. Гиперссылки – 5
</t>
  </si>
  <si>
    <t>Особенности реализации ФГОС начального общего образования нового поколения.</t>
  </si>
  <si>
    <t xml:space="preserve">1. Глоссарий (15 терминов)
2. Лекции – 14
3. Тесты – 3
4. Банк вопросов (80 вопросов)
5. Презентации - 6
</t>
  </si>
  <si>
    <t>Теория и методика музыкального воспитания младших школьников</t>
  </si>
  <si>
    <t>Монгуш Саяна Юрьевна, Майны Шенне Борисовна</t>
  </si>
  <si>
    <t>1. Глоссарий – 113 терминов
2. Лекции – 21
3. Тесты – 5
4. Банк вопросов (159 вопросов)
5. Задание –17</t>
  </si>
  <si>
    <t>Технологии разработки авторских программ дошкольного образования</t>
  </si>
  <si>
    <t>1. Глоссарий – 25 терминов
2. Лекции – 4
3. Тесты – 2
4. Банк вопросов (120 вопросов)</t>
  </si>
  <si>
    <t>Проектирование образовательной среды в дошкольном образовании.</t>
  </si>
  <si>
    <t>1. Глоссарий – 25 терминов
2. Лекции – 6
3. Тесты – 3
4. Банк вопросов (70 вопросов)
5. Элемент страница - 1</t>
  </si>
  <si>
    <t>Основы начального курса математики (Элементы математической логики)</t>
  </si>
  <si>
    <t>1. Глоссарий – 53 термина
2. Лекции – 18
3. Тесты –5
4. Банк вопросов (145 вопросов)
5. Задание –4
6. Страница -3
     7. Презентация -7
     8. Пдф файл -4</t>
  </si>
  <si>
    <t>Основы начального курса математики</t>
  </si>
  <si>
    <t>1. Глоссарий – 120 терминов
2. Лекции – 39
3. Тесты –8
4. Банк вопросов (556 вопросов)
5. Задание –11
6. Страница -5
     7. Презентация -11</t>
  </si>
  <si>
    <t>Организация внеурочной деятельности.</t>
  </si>
  <si>
    <t xml:space="preserve">1. Глоссарий (17 терминов)
2. Лекции – 8
3. Страницы – 1
4. Тесты – 3
5. Банк вопросов (71 вопрос)
</t>
  </si>
  <si>
    <t>Основы начального курса математики (Элементы теории множеств). Версия 2.0</t>
  </si>
  <si>
    <t xml:space="preserve">1. Глоссарий (39 терминов)
2. Лекции – 5
3. Задание – 2
4. Тесты – 4
5. Банк вопросов (154 вопроса)
6. Презентация – 4
7. Видеолекции - 4
</t>
  </si>
  <si>
    <t>Теория и методика музыкального воспитания для дошкольников</t>
  </si>
  <si>
    <t>44.03.05 Педагогическое образование (с двумя профилями подготовки), профилей «Дошкольное образование» и «Музыкальное образование».</t>
  </si>
  <si>
    <t xml:space="preserve">1. Глоссарий (113 терминов)
2. Лекции – 18
3. Тесты –4
4. Задание – 17 
1. Банк вопросов (159 вопросов).
</t>
  </si>
  <si>
    <t>СХФ</t>
  </si>
  <si>
    <t>технологии ПиПСХП</t>
  </si>
  <si>
    <t>Производство и приготовление кисломолочной продукции</t>
  </si>
  <si>
    <t>Монгуш Саяна Даржааевна, Бондаренко Ольга Викторовна</t>
  </si>
  <si>
    <t>35.03.07. «Технология производства и переработки сельскохозяйственной продукции»</t>
  </si>
  <si>
    <t>1.Глоссарий (60 терминов)
2.Лекции – 9
3.Тесты – 5
4.Банк вопросов - 72
5.Элемент Страница – 3
6.Презентации-5
7.файлы-10</t>
  </si>
  <si>
    <t>Принципы и методы консервирования</t>
  </si>
  <si>
    <t>Ооржак Оксана Сергеевна, Хомушку Чечек Мартизановна</t>
  </si>
  <si>
    <t>1.Глоссарий (50 терминов)
2.Лекции – 12
3.Тесты – 6 (6 разного типа)
4.Банк вопросов - 100
5.Элемент Страница – 6</t>
  </si>
  <si>
    <t>Технология хранения продукции растениеводства</t>
  </si>
  <si>
    <t>Куулар Чайраны Геннадьевны, Ооржак Оксаны Сергеевны</t>
  </si>
  <si>
    <t>35.03.07 "Технология производства и переработки сельскохозяйственной продукции"</t>
  </si>
  <si>
    <t>1.Глоссарий- 42 термин
2.Лекции-6
3.Тесты-6
4.Банк вопросов-150
5.Элемент страница-2
6.Презентация - 3</t>
  </si>
  <si>
    <t>Первичная обработка шкур и шерсти</t>
  </si>
  <si>
    <t xml:space="preserve">Биче-оол Саяны Хурагандаевны, Хомушку Чечек Мартизановны, Дажы Чодураа </t>
  </si>
  <si>
    <t xml:space="preserve">1.Глоссарий-73 термин
2.Лекции-10
3.Тесты-3
4.Банк вопросов-100
5.Элемент страница-3
6.Виеолекции - 2
7.Задание- 1
</t>
  </si>
  <si>
    <t xml:space="preserve">Производство продукции животноводства. </t>
  </si>
  <si>
    <t>Биче-оол Саяны Хурагандаевны, Монгуш Саяны Даржааевны</t>
  </si>
  <si>
    <t>1. Глоссарий (40 терминов)
2. Лекции – 20
3. Тесты – 6 (6 разного типа)
4. Банк вопросов - 100
5. Элемент Страница – 3</t>
  </si>
  <si>
    <t>Технология переработки продукции рыбоводства.</t>
  </si>
  <si>
    <t>1. Глоссарий (65 терминов)
2. Лекции – 12
3. Тесты – 6 (6 разного типа)
4. Банк вопросов - 100
5. Элемент Страница – 3</t>
  </si>
  <si>
    <t>Товароведение продуктов животноводства</t>
  </si>
  <si>
    <t>Биче-оол Саяны Хурагандаевны, Хомушку Чечек Мартизановны</t>
  </si>
  <si>
    <t>35.03.07 «Технология производства и переработки сельскохозяйственной продукции»</t>
  </si>
  <si>
    <t xml:space="preserve">1.Глоссарий (48 терминов)
2.Лекции – 18
3.Тесты – 6 (7 разных типов)
4.Банк вопросов - 252
5.Элемент Страница – 3
</t>
  </si>
  <si>
    <t>35.03.06 «Технология производства и переработки сельскохозяйственной продукции»</t>
  </si>
  <si>
    <t xml:space="preserve">1.Глоссарий-51 термин
2.Лекции-5
3.Тесты-3
4.Банк вопросов-100
5.Элемент страница-1
</t>
  </si>
  <si>
    <t>Санитария и гигиена питания</t>
  </si>
  <si>
    <t xml:space="preserve">1.Глоссарий-51 термин
2.Лекции-5
3.Тесты-3
4.Банк вопросов-100
5.Элемент страница-2
</t>
  </si>
  <si>
    <t>Технология переработки молока</t>
  </si>
  <si>
    <t>Куулар Чайрана Генадьвена</t>
  </si>
  <si>
    <t>35.03.07 «Технология производства и переработки сельскохозяйственной продукции» 36.03.02 Зоотехния</t>
  </si>
  <si>
    <t>21.01.2021 протокол №5</t>
  </si>
  <si>
    <t xml:space="preserve">Глоссарий (17 терминов)
2.Лекции – 7
3.Тесты – 4
4.Банк вопросов (90 вопросов)
5.Презентация-4
6.ПДФ файл-5
7.Гипперсылка-3
8.Элемент страница-1
</t>
  </si>
  <si>
    <t>Идентификация и обнаружение фальсификации пищевых продуктов.</t>
  </si>
  <si>
    <t>Дажы Чодураа Владимировна, Биче-оол Саяна Хурагандаевна</t>
  </si>
  <si>
    <t>19.04.03 Продукты питания животного происхождения</t>
  </si>
  <si>
    <t xml:space="preserve">Глоссарий (55 терминов)
2.Лекции – 12
3.Тесты – 3
4.Банк вопросов (120 вопросов)
5.Презентация-1
6.Элемент файл-1
7.Гипперсылка-3
</t>
  </si>
  <si>
    <t>Технология приготовления традиционных продуктов питания молочного происхождения</t>
  </si>
  <si>
    <t>Глоссарий (64 терминов)
2.Лекции – 11
3.Тесты – 2
4.Банк вопросов (93 вопросов)
6.Элемент файл-5</t>
  </si>
  <si>
    <t>Производство сыров</t>
  </si>
  <si>
    <t>Бондаренко Ольга Викторовна</t>
  </si>
  <si>
    <t xml:space="preserve">35.03.07 «Технология производства и переработки сельскохозяйственной продукции» </t>
  </si>
  <si>
    <t xml:space="preserve">1. Глоссарий (44 термина)
2. Лекции – 13
3. Тесты – 5 
4. Банк вопросов - 92
5. Элемент Страница – 1
6. Элемент Гиперссылка – 7
7. Элемент Презентация – 4
8. PDF файлы - 9
</t>
  </si>
  <si>
    <t>Производство и приготовление кисломолочных продуктов</t>
  </si>
  <si>
    <t>Куулар Чайраны Геннадьевны</t>
  </si>
  <si>
    <t xml:space="preserve">19.04.03 «Продукты питания животного происхождения» </t>
  </si>
  <si>
    <t xml:space="preserve">1. Глоссарий (7 терминов)
2. Лекции – 9
3. Тесты – 3
4. Банк вопросов - 65
5. Элемент Страница – 1
6. Презентация-2
7. PDF-файл-1
</t>
  </si>
  <si>
    <t>Стандартизация и сертификация продукции животноводства</t>
  </si>
  <si>
    <t xml:space="preserve">1. Глоссарий (73 термина)
2. Лекции – 13
3. Тесты – 5 
4. Банк вопросов - 113
5. Элемент Страница – 1
6. Элемент Гиперссылка – 7
7. Элемент Презентация – 3
8. PDF файл - 2
</t>
  </si>
  <si>
    <t>Технология кожевенного и мехового сырья</t>
  </si>
  <si>
    <t>Дажы Чодураа Владимировна</t>
  </si>
  <si>
    <t xml:space="preserve">1. Глоссарий -45 терминов
2. Лекции-9
3. Банк вопросов-80 вопросов
4. Тесты-3
5. Презентации-2
6. Гиперссылки -5
</t>
  </si>
  <si>
    <t>Технология производства и переработки продукции кролиководства.</t>
  </si>
  <si>
    <t>Куулар Чайрана Геннадьевна</t>
  </si>
  <si>
    <t xml:space="preserve">1. Глоссарий -17 терминов
2. Лекции-8
3. Банк вопросов-50 вопросов
4. Тесты-1
5. Презентации-7
6. Задания-5
</t>
  </si>
  <si>
    <t>Технология переработки мясных полуфабрикатов</t>
  </si>
  <si>
    <t>Биче-оол Саяна Хурагандаевна, Дажы Чодураа Владимировна</t>
  </si>
  <si>
    <t xml:space="preserve">1. Глоссарий-36 
2. Лекции-6
3. Тесты-1
4. Банк вопросов-50
5. Элемент страница-1
6. Презентация-1
7. Задание-4
</t>
  </si>
  <si>
    <t>Кужугет Елена Крассовна</t>
  </si>
  <si>
    <t>Технология функционального питания</t>
  </si>
  <si>
    <t xml:space="preserve">Глоссарий (15 терминов)
2. Лекции – 7
3. Тесты – 3
4. Задание – 6
5. Банк вопросов (60 вопросов)
6. Элемент страница –1
7. Презентация -1
8. Файл - 2
</t>
  </si>
  <si>
    <t>Оборудование перерабатывающих производств</t>
  </si>
  <si>
    <t xml:space="preserve">1. Глоссарий (69 терминов)
2. Лекции – 23
3. Тесты – 4
4. Банк вопросов (100 вопроса)
5. Элемент Страница-24
6. Презентация-6
7. Гиперссылка-4
</t>
  </si>
  <si>
    <t>Технология переработки мяса</t>
  </si>
  <si>
    <t>Хомушку Чечек Мартизановна, Куулар Чайрана Генадьевна</t>
  </si>
  <si>
    <t xml:space="preserve">1. Глоссарий- 66 термина
2. Лекции-10
3. Тесты-2
4. Банк вопросов-60
5. Элемент страница- 3
6. Презентация-2
</t>
  </si>
  <si>
    <t>Процессы и аппараты пищевых производств</t>
  </si>
  <si>
    <t xml:space="preserve">1. Глоссарий- 37 термина
2. Лекции-5
3. Тесты-1
4. Банк вопросов-50
5. Задания- 4
6. Гипперсылка-4
7. Презентация-11
</t>
  </si>
  <si>
    <t>Технология хлеба, мучных и кондитерских изделий.</t>
  </si>
  <si>
    <t>Бондаренко Ольга Викторовна, Куулар Чайрана Геннадьевна</t>
  </si>
  <si>
    <t xml:space="preserve">1. Глоссарий (27 термина)
2. Лекции – 11
3. Страница – 4
4. Тесты – 6
5. Банк вопросов (44 вопросов)
</t>
  </si>
  <si>
    <t xml:space="preserve">Пчеловодство </t>
  </si>
  <si>
    <t xml:space="preserve">1. Глоссарий (50 терминов)
2. Лекции – 10
3. Тесты – 3 
4. Банк вопросов - 100
5. ПДФ файл – 7
6. Презентация-4
7. Гиперссылка-8
</t>
  </si>
  <si>
    <t>Технохимический контроль продукции сельскохозяйственного производства</t>
  </si>
  <si>
    <t>Бондаренко Ольга Викторовна, Монгуш Саяна Даржааевна</t>
  </si>
  <si>
    <t xml:space="preserve">Глоссарий (75 терминов)
2. Лекции – 15 
3. Тесты – 3 (7 разного типа)
4. Банк вопросов – 90
5. Презентации - 7
6. Элемент Семинар – 2
7. Элемент Вики – 2
8. Гиперссылки – 2
9. ПДФ файл - 6
</t>
  </si>
  <si>
    <t>Технология хранения и переработки продукции животноводства</t>
  </si>
  <si>
    <t xml:space="preserve">1. Глоссарий (55 терминов)
2. Лекции – 18 (61 страница) 
3. Тесты – 3 (7 разного типа)
4. Банк вопросов - 95
5. Элемент Страница – 2
6. Элемент Семинар – 2
7. Элемент Вики – 2
8. Презентации -  11 (161 слайд)
9. Гиперссылки - 2
</t>
  </si>
  <si>
    <t>Технология колбасных изделий</t>
  </si>
  <si>
    <t xml:space="preserve">Биче-оол Саяна Хурагандаевна, Куулар Чайрана Геннадьевна </t>
  </si>
  <si>
    <t xml:space="preserve">Глоссарий (15 терминов)
2. Лекции – 9
3. Тесты – 3
4. Банк вопросов - 50
5. Элемент Страница – 2
6. Задание -3 
7. Презентация -5
</t>
  </si>
  <si>
    <t>Пищевые биологически активные добавки</t>
  </si>
  <si>
    <t xml:space="preserve">1. Глоссарий-18 терминов
2. Лекции-9
3. Тесты -3
4. Банк вопросов (80)
5. Страница -2
</t>
  </si>
  <si>
    <t>Технология переработки продукции птицеводства.</t>
  </si>
  <si>
    <t xml:space="preserve">1. Глоссарий- 16 терминов
2. Лекции-13
3. Тесты -2
4. Банк вопросов -90
</t>
  </si>
  <si>
    <t>Технология производства и переработки продукции овцеводства.</t>
  </si>
  <si>
    <t>Биче-оол Саяна Хурагандаевна, Куулар Чайрана Геннадьевна, Монгуш Саяна Даржааевна</t>
  </si>
  <si>
    <t xml:space="preserve">Глоссарий- 42 терминов
2. Лекции-11
3. Тесты -2
4. Банк вопросов -80
5. Задания- 11
</t>
  </si>
  <si>
    <t xml:space="preserve">Фасовочная и упаковочная техника </t>
  </si>
  <si>
    <t xml:space="preserve">Глоссарий- 50 терминов
2. Лекции-10
3. Тесты -3
4. Банк вопросов -50
5. Гиперссылка- 5
</t>
  </si>
  <si>
    <t>Технология хранения и переработки продукции растениеводства</t>
  </si>
  <si>
    <t xml:space="preserve">Глоссарий- 41 терминов
2. Лекции-9
3. Тесты -1
4. Банк вопросов -50
5. Задания – 9
6. Презентация-8
</t>
  </si>
  <si>
    <t>Морфология и физиология сельскохозяйственных животных.</t>
  </si>
  <si>
    <t>Сандак-Хуурак Оюмаа Октек-ооловна, Дюлюш Чаяна Алдын-ооловна</t>
  </si>
  <si>
    <t>35.03.07 Технология производства и переработки сельскохозяйственной продукции</t>
  </si>
  <si>
    <t>22.09.2022г. Протокол №1</t>
  </si>
  <si>
    <t xml:space="preserve">Глоссарий - 277 терминов
2. Лекции - 9
3. Задание - 11
4. Тесты - 2
5. Банк вопросов - 120 вопросов
</t>
  </si>
  <si>
    <t>Морфология и физиология сельскохозяйственный животных. Часть 2.</t>
  </si>
  <si>
    <t xml:space="preserve">1. Глоссарий (277 терминов)
2. Лекция - 11
3. Тесты – 5
4. Презентация – 5
5. Банк вопросов (113 вопросов)
</t>
  </si>
  <si>
    <t>Производственный учет и отчетность в молочной промышленности</t>
  </si>
  <si>
    <t xml:space="preserve">1. Глоссарий (65 терминов)
2. Элемент страница – 3
3. Лекции – 10
4. Презентации -2
5. Тесты – 5
6. Банк вопросов (89 вопросов)
7. Гиперссылки - 3
</t>
  </si>
  <si>
    <t>Микробиология сельскохозяйственного сырья и продуктов переработки</t>
  </si>
  <si>
    <t>Кужугет Елена Красовна</t>
  </si>
  <si>
    <t>1. Глоссарий – 81 термин
2. Лекции – 12
3. Тесты - 4
4. Задания – 12
5. Банк вопросов – 100 вопросов
6. Гиперссылка – 12</t>
  </si>
  <si>
    <t>Технология переработки продукции животноводства. Часть 2.</t>
  </si>
  <si>
    <t>Монгуш Саяна Даржааевна, Биче-оол Саяна Хурагандаевна, Бондаренко Ольга Викторовна, Комбу Айлана Монгун-ооловна</t>
  </si>
  <si>
    <t>1. Глоссарий – 80 терминов
2. Лекции – 6
3. Тесты - 3
4. Банк вопросов – 136 вопросов
5. Пдф файл – 6</t>
  </si>
  <si>
    <t>Консервирование плодов и овощей</t>
  </si>
  <si>
    <t>Дажы Чодураа Владимировна, Бондаренко Ольга Викторовна</t>
  </si>
  <si>
    <t xml:space="preserve">1. Глоссарий – 48 терминов
2. Лекции – 11
3. Тесты - 3
4. Банк вопросов – 60
           вопросов
5. Гиперссылка – 2
6. Семинар -1
7. Файл -4      </t>
  </si>
  <si>
    <t>Технология переработки продукции пушного звероводства</t>
  </si>
  <si>
    <t xml:space="preserve">Дажы Чодураа Владимировна, </t>
  </si>
  <si>
    <t xml:space="preserve">1. Глоссарий – 70 терминов
2. Лекции – 14
3. Тесты - 4
4. Банк вопросов – 120 вопросов
5. Гиперссылка – 6
6. Презентация -3
7. Файл - 1     </t>
  </si>
  <si>
    <t>Технология переработки продукции пчеловодства.</t>
  </si>
  <si>
    <t xml:space="preserve">1. Глоссарий (50 терминов)
2. Лекции – 11
3. Гиперссылки – 9
4. Задания – 3
5. Тесты – 3
6. Презентации – 9
7. Банк вопросов (100 вопросов)
8. Файл- 11
</t>
  </si>
  <si>
    <t>Технология переработки мясных полуфабрикатов. Часть 2</t>
  </si>
  <si>
    <t xml:space="preserve">1. Глоссарий (90 терминов)
2. Лекции – 12
3. Гиперссылки – 4
4. Тесты – 4
5. Презентации – 5
6. Банк вопросов (120 вопросов)
7. Семинар – 3
8. Элемент страница-1
</t>
  </si>
  <si>
    <t>Традиции и культура питания народов мира.</t>
  </si>
  <si>
    <t>Биче-оол Саяна Хурагандаевна</t>
  </si>
  <si>
    <t xml:space="preserve">1. Глоссарий (42 термина)
2. Лекции – 16
3. Тесты – 3
4. Банк вопросов (116 вопросов)
5. Элемент страница-2
</t>
  </si>
  <si>
    <t>Виноградарство</t>
  </si>
  <si>
    <t>Ховалыг Надежда Адышаевна</t>
  </si>
  <si>
    <t>всех направлений подготовки.</t>
  </si>
  <si>
    <t>15.12.2016, протокол №4</t>
  </si>
  <si>
    <t xml:space="preserve">1. Глоссарий (75 терминов)
2. Лекции – 5
3. Тесты – 2
4. Банк вопросов (32 вопросов)                5. Банк вопросов (156 вопросов)                6. Презентации -  4     
</t>
  </si>
  <si>
    <t>Дендрология</t>
  </si>
  <si>
    <t>Болат-оол Чочала Кунгааевна</t>
  </si>
  <si>
    <t>35.03.01 «Дендрология»</t>
  </si>
  <si>
    <t>22.02.2019 Протокол №6</t>
  </si>
  <si>
    <t xml:space="preserve">1. Глоссарий (109 терминов)
2. Лекции – 7
3. Тесты – 4
4. Заданий 5
5. Банк вопросов (157 вопросов)
</t>
  </si>
  <si>
    <t>Химические средства защиты растений</t>
  </si>
  <si>
    <t>Ховалыг Надежда Адышааевна, Ооржак Байлак Сарыг-ооловна</t>
  </si>
  <si>
    <t xml:space="preserve">35.03.01 «Лесное дело» дисциплина «Химические средства защиты леса» 35.03.04 «Агрономия» профиль «Плодоовощеводство» дисциплина «Химические средства защиты растений» 35.03.05 «Садоводство» дисциплина «Защита растений» модуль  «Средства защиты растений» - 6 зачетных единиц; 3 курса (2018 год поступления) бакалавриата по направлению 35.03.04 «Агрономия» профиль «Семеноводство»  дисциплина «Защита растений и  средства» </t>
  </si>
  <si>
    <t xml:space="preserve">1. Глоссарий (180 терминов)
2. Лекции – 18
3. Тесты – 7
4. Презентации -12
5. Банк вопросов (359 вопросов)
6. Видеолекции – 1
7. Задание- 19
8. Элемент страница-20
</t>
  </si>
  <si>
    <t xml:space="preserve">Мелиорация. </t>
  </si>
  <si>
    <t>35.03.04 «Агрономия».</t>
  </si>
  <si>
    <t>1. Глоссарий-59
2. Лекции-14
3. Тесты-4
4. Банк вопросов-243</t>
  </si>
  <si>
    <t>Карантин растений</t>
  </si>
  <si>
    <t>1. Глоссарий (180 терминов)
2. Лекции – 6
3. Тесты – 3
4. Презентации -12
5. Банк вопросов (200 вопросов)
6. Задание-5
7. Элемент страница-7</t>
  </si>
  <si>
    <t>Лесоведение</t>
  </si>
  <si>
    <t xml:space="preserve">Ховалыг Надежда Адышавена </t>
  </si>
  <si>
    <t>35.03.01 "Лесное дело"</t>
  </si>
  <si>
    <t>Основы научных исследований в лесном деле</t>
  </si>
  <si>
    <t xml:space="preserve">1. Глоссарий (66 терминов)
2. Лекции – 7
3. Тесты – 4
4. Презентации – 4
5. Банк вопросов (227 вопросов)
6. Лабораторные работы - 4
</t>
  </si>
  <si>
    <t>Почвоведение с основами  геологии (1 часть)</t>
  </si>
  <si>
    <t>Жуланова Валентина Николаевна</t>
  </si>
  <si>
    <t>35.03.04 «Агрономия» профили «Семеноводство», «Плодоовощеводство», «Кормопроизводство», 35.03.01 «Лесное дело» профиль «Лесное хозяйство», 35.03.05 «Садоводство» профиль «Декоративное садоводство и ландшафтный дизайн», магистратуры 35.04.04 «Агрономия»</t>
  </si>
  <si>
    <t xml:space="preserve">1. Глоссарий (52 термина)
2. Лекции – 10
3. Задание – 7
4. Тесты – 4
5. Банк вопросов (115 вопросов)
</t>
  </si>
  <si>
    <t>Почвоведение с основами геологии (2 часть)</t>
  </si>
  <si>
    <t>22.04.2021 протокол №8</t>
  </si>
  <si>
    <t xml:space="preserve">1. Глоссарий (34 термина)
2. Лекции – 9
3. Элемент «Задание» – 9
4. Тесты – 4
5. Банк вопросов (85 вопросов)
</t>
  </si>
  <si>
    <t>Овощеводство</t>
  </si>
  <si>
    <t xml:space="preserve">Тулуш Валентина Павловна </t>
  </si>
  <si>
    <t xml:space="preserve">1. Глоссарий (62 терминов)
2. Лекции – 8
3. Задания- 15
4. Тесты – 3
5. Банк вопросов (107 вопросов)
</t>
  </si>
  <si>
    <t>Лесная селекция</t>
  </si>
  <si>
    <t>Тулуш Валентина Павловна</t>
  </si>
  <si>
    <t>35.03.01 "Лесное дело", профиль "Лесное хозяйство"</t>
  </si>
  <si>
    <t xml:space="preserve">1. Глоссарий (82 терминов)
2. Лекции – 15
3. Страница (видиоматериалов)- 18
4. Тесты – 3
5. Банк вопросов (18вопросов)
6. Презентация - 5
</t>
  </si>
  <si>
    <t>Лесоведение. Часть 2.</t>
  </si>
  <si>
    <t>Ховалыг Надежда Адышааевна</t>
  </si>
  <si>
    <t xml:space="preserve">1. Глоссарий (120терминов)
2. Лекции – 5
3. Элемент файлы - 1
4. Тесты – 3
5. Банк вопросов (131вопросов)
6. Презентация - 5
7. Задание - 10
</t>
  </si>
  <si>
    <t>Производство продукции растениеводства</t>
  </si>
  <si>
    <t>Канзываа Светлана Отук-ооловна</t>
  </si>
  <si>
    <t>35.03.01 "Лесное дело", профиль "Лесное хозяйство" 35.04.04. Агрономии, 35.03.05 «Садоводство» ,35.03.04 Агрономия</t>
  </si>
  <si>
    <t xml:space="preserve">1. Глоссарий (71терминов)
2. Лекции – 13
3. Видеолекции - 1
4. Тесты – 7
5. Банк вопросов (110вопросов)
6. Презентация - 13
7. Гиперссылки - 1
8. Семинары - 1
9. Вики - 1
</t>
  </si>
  <si>
    <t>Агрометеорология</t>
  </si>
  <si>
    <t>35.03.01 "Лесное дело", профиль "Лесное хозяйство", 35.03.05 Аграномия</t>
  </si>
  <si>
    <t xml:space="preserve">1. Глоссарий (104 терминов)
2. Лекции – 7
3. Элемент Задание - 11
4. Тесты – 6
5. Банк вопросов (125 вопросов)
6. Презентация - 1
</t>
  </si>
  <si>
    <t>Физиология сельскохозяйственных растений</t>
  </si>
  <si>
    <t>Чадамба Надежда Дондуповна</t>
  </si>
  <si>
    <t>35.03.01 Лесное дело, 35.03.04 Агрономия, 35.03.05 Садоводство, 35.03.07 Технология производства и переработки сельскохозяйственных продукций</t>
  </si>
  <si>
    <t xml:space="preserve">Глоссарий (209 терминов)
2. Лекции – 6
3. Тесты – 3 (7 разного типа)
4. Банк вопросов - 66
5. Элемент Страница – 1
6. Элемент Семинар – 1
7. Элемент Вики – 1
8. Элемент Гиперссылка – 1
9. Элемент презентация – 6
10. Элемент файл - 1
</t>
  </si>
  <si>
    <t>Сельскохозяйственные машины. Часть 1</t>
  </si>
  <si>
    <t>Болат-оол Чочала Кунгааевн</t>
  </si>
  <si>
    <t xml:space="preserve">Глоссарий (64 терминов)
2. Лекции –8
3. Тесты – 4
4. Задания - 11
5. Банк вопросов (190 вопросов)
</t>
  </si>
  <si>
    <t>Государственное управление лесами</t>
  </si>
  <si>
    <t>Ховалыг Надежда Адышааевна, Кужугет Сайын-Белек Николаевич</t>
  </si>
  <si>
    <t xml:space="preserve">35.03.01 «Лесное дело» </t>
  </si>
  <si>
    <t xml:space="preserve">Глоссарий- 74 термина
2. Лекции - 6
3. Задание - 14
4. Тесты - 4
5. Презентации - 6
6. Банк вопросов - 150 вопросов
   7. Элемент страница -1
</t>
  </si>
  <si>
    <t>Недревесная продукция леса.</t>
  </si>
  <si>
    <t>Ховалыг Надежда Адышааевна,Тюлюш Анай-Кыс Юрийевна</t>
  </si>
  <si>
    <t xml:space="preserve">. Глоссарий - 165 терминов
2. Лекции - 10
3. Задание - 10
4. Тесты - 3
5. Презентации - 14
6. Банк вопросов - 151 вопросов
   7. Элемент страница -2
</t>
  </si>
  <si>
    <t>Механизация растениеводства. Часть 1</t>
  </si>
  <si>
    <t>35.03.04 «Агрономия» профили «Семеноводство», «Плодоовощеводство», 35.03.05 Садоводство, профиль «Декоративное садоводство и ландшафтный дизайн».</t>
  </si>
  <si>
    <t xml:space="preserve">1. Глоссарий (49 терминов)
2. Лекции – 8
3. Задание – 6
4. Тесты – 3
5. Банк вопросов (192 вопросов)
</t>
  </si>
  <si>
    <t>Сельскохозяйственные машины. Часть 2</t>
  </si>
  <si>
    <t>35.03.04 «Агрономия» профили «Семеноводство», «Плодоовощеводство».</t>
  </si>
  <si>
    <t xml:space="preserve">1. Глоссарий (83 терминов)
2. Лекции – 9
3. Задание - 16
4. Тесты – 6
5. Банк вопросов (474 вопросов)
</t>
  </si>
  <si>
    <t>Лесная энтомология.</t>
  </si>
  <si>
    <t xml:space="preserve">1. Глоссарий (220 терминов)
2. Лекции – 8
3. Задания – 15
4. Тесты – 3
Банк вопросов (110 вопроса)
5. Презентации 8
</t>
  </si>
  <si>
    <t>Производство продукции растениеводства. Часть 2.</t>
  </si>
  <si>
    <t>1. Глоссарий (72 термина)
2. Лекции – 10
3. Тесты – 3
4. Банк вопросов (180 вопросов)
5. Задания – 10
6. Презентации – 9
7. Гиперссылка - 2</t>
  </si>
  <si>
    <t>Растениеводство. Часть 1.</t>
  </si>
  <si>
    <t>1. Глоссарий (71 терминов)
2. Лекции – 14
3. Тесты – 4
4. Банк вопросов (150 вопросов)
5. Задания – 4
6. Презентации – 9
7. Гиперссылка - 1</t>
  </si>
  <si>
    <t>Основы научных исследований в животноводстве.</t>
  </si>
  <si>
    <t>Монгуш Саяна Даржааевна, Бондаренко Ольга Викторовна, Комбу Айлана Монгун-ооловна</t>
  </si>
  <si>
    <t xml:space="preserve">1. Лекции –  12
2. Тесты – 4 
3. Глоссарий – 51 термин
4. Банк вопросов (131 вопрос)
5. Элемент страница -3
6. Гиперссылка – 8
7. ПДФ файл -6
1. Задание -1
</t>
  </si>
  <si>
    <t>Введение в профессиональную деятельность.</t>
  </si>
  <si>
    <t xml:space="preserve">1. Лекции –  9
2. Тесты – 4 
3. Глоссарий – 31 термин
4. Банк вопросов (110 вопрос)
5. Элемент страница -2
6. Гиперссылка – 3
7. Презентации -6
</t>
  </si>
  <si>
    <t>Сельскохозяйственная ботаника. Часть 1</t>
  </si>
  <si>
    <t>Чадамба Надежда Дондуповна, Санчай-оол Белек-кыс Владимировна</t>
  </si>
  <si>
    <t xml:space="preserve">1. Глоссарий (282 терминов)
2. Лекции – 9
3. Тесты – 9
4. Банк вопросов - 277
5. Элемент Страница – 4
6. Элемент Гиперссылка – 2
7. Элемент Презентация – 12
8. ПДФ файл – 18 (лабораторные работы)
9. Вики – 1
</t>
  </si>
  <si>
    <t>Растениеводство. Часть 2</t>
  </si>
  <si>
    <t>1. Глоссарий (78 терминов)
2. Лекции – 9
3. Тесты – 4
4. Презентации - 10
5. Банк вопросов (174 вопросов)
6. Задания – 7
1. Гиперссылка - 1</t>
  </si>
  <si>
    <t>Производство продукции животноводства. Часть 2.</t>
  </si>
  <si>
    <t>Биче-оол Саяна Хурагандаевна, Сагалаков Яков Михайлович</t>
  </si>
  <si>
    <t>35.03.07. «Технология производства и переработки сельскохозяйственной продукции».</t>
  </si>
  <si>
    <t>Механизация растениеводства. Часть 2</t>
  </si>
  <si>
    <t xml:space="preserve">1. Глоссарий (110 терминов)
2. Лекции – 6
3. Задание – 5
4. Тесты – 3
5. Банк вопросов (126 вопросов)
</t>
  </si>
  <si>
    <t>Лесоведение. Часть 3.</t>
  </si>
  <si>
    <t xml:space="preserve">6. Глоссарий (113 терминов)
7. Лекции – 7
8. Тесты – 4
9. Банк вопросов (150 вопросов)
10. Презентации- 7
11. Задание -14
12. Страница -1
</t>
  </si>
  <si>
    <t>Сельскохозяйственная ботаника. Часть 2.</t>
  </si>
  <si>
    <t>Чадамба Надежда Дондуповна, Санчай-оол Белек-кыс Владимировна, Тюлюш Анай-кыс Юрьевна</t>
  </si>
  <si>
    <t>1. Глоссарий – 227 терминов
2. Лекции – 4
3. Тесты - 8
4. ПДФ файл – 14
5. Банк вопросов – 175 вопросов</t>
  </si>
  <si>
    <t>Лесная пирология</t>
  </si>
  <si>
    <t>Кужугет Сайын-Белек Николаевич, Ховалыг Надежда Адышааевна</t>
  </si>
  <si>
    <t>1. Глоссарий – 118 терминов
2. Лекции – 12
3. Тесты - 5
4. файл – 13
5. Банк вопросов – 120 вопросов
6. Гиперссылка – 3
7. Страница – 2
8. Анкета - 1</t>
  </si>
  <si>
    <t>Виноградарство.</t>
  </si>
  <si>
    <t xml:space="preserve">1. Глоссарий (219 терминов)
2. Лекции – 7 
3. Задание – 13 
4. Тесты – 4
5. Презентации – 6 
6. Банк вопросов (200 вопросов)
7. Страница - 1
</t>
  </si>
  <si>
    <t>Таксация леса. Часть 1.</t>
  </si>
  <si>
    <t>35.03.01 Лесное дело, профиль «Лесное хозяйство».</t>
  </si>
  <si>
    <t>24.01.2024г. Протокол №5</t>
  </si>
  <si>
    <t xml:space="preserve">1. Глоссарий – 97 терминов
2. Лекции – 8
3. Элемент задание -8
4. Банк вопросов – 132 вопроса
5. Тесты – 3
</t>
  </si>
  <si>
    <t>ветеринарии и зоотехнии</t>
  </si>
  <si>
    <t>Разведение сельскохозяйственных животных</t>
  </si>
  <si>
    <t>Иргит Раиса Шугдуровна</t>
  </si>
  <si>
    <t>36.03.02 «Зоотехния».</t>
  </si>
  <si>
    <t>19.10.2017, протокол №2</t>
  </si>
  <si>
    <t xml:space="preserve">1. Глоссарий (67 терминов)
2. Лекции – 16
3. Тесты – 4
4. Банк вопросов (225 вопросов)         5. Лабораторные работы - 8                6. Презентации 1     
</t>
  </si>
  <si>
    <t>Овцеводство</t>
  </si>
  <si>
    <t>Шимит Лариса Делгер-ооловна</t>
  </si>
  <si>
    <t>36.03.02 Зоотехния очной и заочной формы обучения</t>
  </si>
  <si>
    <t xml:space="preserve"> 1. Глоссарий (258 терминов).
2. Лекции-28 (91 стр)
3. Тесты -5
4. Лабораторно-практические занятия -8
5. Банк вопросов (200 вопросов)
</t>
  </si>
  <si>
    <t>Генетика и биометрия</t>
  </si>
  <si>
    <t>Игрит Раиса Шугуровна</t>
  </si>
  <si>
    <t>36.03.02 «Зоотехния», профиль «Разведение, генетика, селекция животных »</t>
  </si>
  <si>
    <t xml:space="preserve">1. Глоссарий (145 терминов)
2. Лекции – 8
3. Тесты – 7
4. Презентации – 4
5. Банк вопросов (300 вопросов)
</t>
  </si>
  <si>
    <t>Биология домашних животных</t>
  </si>
  <si>
    <t>Монгуш Буян Михайлович</t>
  </si>
  <si>
    <t>36.03.01 «Ветеринарно-санитарная экспертиза», профиль «Ветеринарно-санитарная экспертиза производств, предприятий переработки и торговли»</t>
  </si>
  <si>
    <t>30.01.2019, протокол №5</t>
  </si>
  <si>
    <t xml:space="preserve">1.Глоссарий (45 терминов)
2.Лекции – 8
3.Тесты – 4
4.Банк вопросов (180 вопросов)
</t>
  </si>
  <si>
    <t>Гигиена животных</t>
  </si>
  <si>
    <t>Ондар Светланы Начыновны</t>
  </si>
  <si>
    <t>36.05.01 Ветеринария</t>
  </si>
  <si>
    <t xml:space="preserve">1.Глоссарий (40 терминов)
2.Лекции – 11
3.Тесты – 3 (5 разного типа)
4.Банк вопросов (110 вопросов)
5.Элемент Страница – 3
</t>
  </si>
  <si>
    <t>Сельскохозяйственная экология</t>
  </si>
  <si>
    <t xml:space="preserve">Сат Чечек Михайловна </t>
  </si>
  <si>
    <t>36.03.02. Зоотехния, 35.03.07  "Технология производства и переработки сельскохозяйственной продукции" и 36.03.01 "Ветеринарно-санитарная экспертиза".</t>
  </si>
  <si>
    <t>1.Глоссарий (121 терминов)
2.Лекции – 14
3.Тесты – 5
4.Банк вопросов (140 вопросов)
5.Элемент задание – 5</t>
  </si>
  <si>
    <t>Ветеринарная генетика</t>
  </si>
  <si>
    <t xml:space="preserve">Иргит Раиса Шугууровна </t>
  </si>
  <si>
    <t>36.05.01 Ветеринария.</t>
  </si>
  <si>
    <t xml:space="preserve">1. Глоссарий (145 терм.)
2. Лекции –8
3. Тесты – 7
4. Банк вопросов -300
5.Презентации -4
</t>
  </si>
  <si>
    <t>Яководство</t>
  </si>
  <si>
    <t>Иргит Раиса Шугууровна</t>
  </si>
  <si>
    <t xml:space="preserve">1. Глоссарий (65 терминов)
2. Лекции – 10
3. Тесты – 4
4. Презентации -3
5. Видеоматериалы – 7
6. Книги - 4
7. Банк вопросов (150 вопросов)
</t>
  </si>
  <si>
    <t>Основы войлоковаляния.</t>
  </si>
  <si>
    <t xml:space="preserve">1. Глоссарий (35 терминов)
2. Лекции – 9
3. Тесты – 2
4. Презентации -2
5. Гипперссылка - 3
6. Банк вопросов (80 вопросов)
</t>
  </si>
  <si>
    <t>Биометрия.</t>
  </si>
  <si>
    <t xml:space="preserve">35.03.04 «Агрономия» профиль «Семеноводство»  дисциплина «Защита растений и  средства» </t>
  </si>
  <si>
    <t xml:space="preserve">1. Глоссарий-101 термин
2. Лекции-8
3. Презентации-1
4. Задания-14
5. Семинары-2
6. Пакет SCORM-4
7. Вики-1
8. Гиперссылки-3
9. Элемент страница-5
10. Тесты-3
11. Банк-вопросов-100 вопросов
</t>
  </si>
  <si>
    <t>Физиология и этология животных</t>
  </si>
  <si>
    <t>Донгак Мария Ивановна, Ооржак Ай-Кыс Валерьевна</t>
  </si>
  <si>
    <t>36.03.01 Ветеринарно - сантираная экспертиза, профиль "Ветеринарно - сантираная экспертиза производств, предприятий переработки и торговли"</t>
  </si>
  <si>
    <t xml:space="preserve">1. Глоссарий (100 терминов)
2. Лекции –14
3. Тесты – 10
4. Презентация – 5
5. Банк вопросов (250 вопросов)
6. Видеолоекция 1
</t>
  </si>
  <si>
    <t>Ветеринарно-санитарная экспертиза молока и молочных продуктов</t>
  </si>
  <si>
    <t xml:space="preserve">Глоссарий (53 терминов)
2. Лекции –10
3. Тесты – 3
4. Банк вопросов (70 вопросов)
5. Элемент Страница -2
6. Элемент Гиперссылка – 2
7. Элемент Презентация -4  
8. PDF файлы - 3
</t>
  </si>
  <si>
    <t>Коневодство</t>
  </si>
  <si>
    <t>36.03.02. Зоотехния</t>
  </si>
  <si>
    <t xml:space="preserve">1. Глоссарий (107 терминов)
2. Лекции – 16
3. Тесты – 4
4. Практические занятия-8
5. Лабораторные занятия-7
Банк вопросов (80 вопроса)
</t>
  </si>
  <si>
    <t>Биотехника воспроизводства с основами акушерства</t>
  </si>
  <si>
    <t>Сат Чечек Михайловна, Седен Долаана Лаак-ооловна</t>
  </si>
  <si>
    <t>36.03.02 Зоотехния</t>
  </si>
  <si>
    <t>1. Глоссарий (139 терминов)
2. Лекции – 4)
3. Тесты – 5
4. Банк вопросов (180 вопросов)
5. Элемент Задание – 3
6. Элемент страница-4</t>
  </si>
  <si>
    <t>Ветеринарная фармакология</t>
  </si>
  <si>
    <t>Ооржак Ай-Кыс Валерьевна</t>
  </si>
  <si>
    <t>36.03.01 «Ветеринарно-санитрная экспертиза</t>
  </si>
  <si>
    <t xml:space="preserve">1. Глоссарий-50 терминов
2. Лекции-8
3. Гиперссылка-6
4. Тесты -3
5. Банк вопросов (70)
6. Элемент Задание -7
</t>
  </si>
  <si>
    <t>Ветеринарно-санитарная экспертиза мяса и мясных продуктов</t>
  </si>
  <si>
    <t xml:space="preserve">Сарыглар Людмила Конгар-ооловна, Ооржак Ай-Кыс Валерьевна, </t>
  </si>
  <si>
    <t xml:space="preserve">1. Глоссарий-50 терминов, Лекции-12
2. Гиперссылка-6
3. Тесты -2
4. Банк вопросов (100)
5. элемент Задание -6
</t>
  </si>
  <si>
    <t>Селекция сельскохозяйственных животных</t>
  </si>
  <si>
    <t>36.03.02 «Зоотехния»</t>
  </si>
  <si>
    <t xml:space="preserve">1. Глоссарий-50 терминов
2. Лекции-10
3. Презентация -1
4. Тесты -5
5. Банк вопросов (240)
6. элемент Задание -14
7. Семинар-3
8. Пакет SCORM-2 
9. Вики-4
10. Страница-4
</t>
  </si>
  <si>
    <t>Основы акушерства</t>
  </si>
  <si>
    <t>Ондар Светлана Начыновна</t>
  </si>
  <si>
    <t>36.03.01 «Ветеринарно-санитарная экспертиза»</t>
  </si>
  <si>
    <t xml:space="preserve">1. Глоссарий-42 терминов
2. Лекции-9
3. Тесты -3
4. Банк вопросов (90)
5. элемент Задание -18
</t>
  </si>
  <si>
    <t>Скотоводство.</t>
  </si>
  <si>
    <t xml:space="preserve">1. Глоссарий – 113 терминов
2. Лекции – 13
3. Задание – 8
4. Тесты -4
5. Банк вопросов – 90 вопросов
</t>
  </si>
  <si>
    <t>Общая ветеринарная вирусология.</t>
  </si>
  <si>
    <t>Сарыглар Людмила Конгар-ооловна</t>
  </si>
  <si>
    <t xml:space="preserve">1. Глоссарий (48 терминов)
2. Лекции – 9
3. Задания – 8
4. Тесты – 3
5. Банк вопросов (100 вопроса)
</t>
  </si>
  <si>
    <t>Теоретические основы селекции</t>
  </si>
  <si>
    <t>Внутренние незаразные болезни</t>
  </si>
  <si>
    <t>Седен Долаана Лаак-ооловна, Сат Чечек Михайловна</t>
  </si>
  <si>
    <t>36.03.01 Ветеринарно-санитарная экспертиза, 36.03.02 "Зоотехния"</t>
  </si>
  <si>
    <t xml:space="preserve">1. Глоссарий (105 терминов)
2. Лекции – 15
3. Тесты – 3
4. Банк вопросов (100 вопросов)
5. ПДФ файл- 7
</t>
  </si>
  <si>
    <t>Патологическая анатомия животных</t>
  </si>
  <si>
    <t>Ооржак Ай-кыс Валерьевна</t>
  </si>
  <si>
    <t>1. Глоссарий – 51 термин
2. Лекции – 15
3. Тесты - 2
4. Задания – 23
5. Банк вопросов – 100 вопросов</t>
  </si>
  <si>
    <t>Ветеринарно санитарная экпертиза сырья животного происхождения</t>
  </si>
  <si>
    <t>1. Глоссарий – 70 терминов
2. Лекции – 12
3. Тесты - 3
4. Задания – 10
5. Банк вопросов – 100 вопросов</t>
  </si>
  <si>
    <t>Верблюдоводство.</t>
  </si>
  <si>
    <t>1. Глоссарий (117 терминов) 
2. Лекции – 6
3. Тесты – 3
4. Банк вопросов (101 вопрос)
5. Задания – 6
6. ПДФ файл - 6</t>
  </si>
  <si>
    <t>Птицеводство</t>
  </si>
  <si>
    <t>1. Глоссарий – 116 терминов
2. Лекции – 9
3. Тесты - 5
4. Задания – 6
5. Банк вопросов – 130 вопросов
6. Презентация - 4</t>
  </si>
  <si>
    <t>Кормление животных</t>
  </si>
  <si>
    <t xml:space="preserve">1. Глоссарий (145 терминов)
2. Лекции – 10 
3. Задание – 10 
4. Тесты – 3
5. Банк вопросов (120 вопросов)
6. Презентация – 9 
</t>
  </si>
  <si>
    <t>Морфология животных.</t>
  </si>
  <si>
    <t>Седен Долаана Лаак-ооловна</t>
  </si>
  <si>
    <t xml:space="preserve">1. Глоссарий (55 терминов)
2. Лекции – 15
3. Тесты – 3
4. Банк вопросов (91 вопрос)
5. Элемент файл -2
</t>
  </si>
  <si>
    <t>Зоогигиена. Часть 1</t>
  </si>
  <si>
    <t>Сат Чечек Михайловна, Кунгаа Чечек Шолбановна</t>
  </si>
  <si>
    <t xml:space="preserve">1. Лекции - 9
2. Папка - 2
3. Глоссарий - 100 терминов
4. Тесты - 2
1. Банк вопросов - 106 вопросов
</t>
  </si>
  <si>
    <t>ФФКиС</t>
  </si>
  <si>
    <t>Физической культуры и спортивных дисциплин</t>
  </si>
  <si>
    <t>Подвижные игры</t>
  </si>
  <si>
    <t>Ооржак Сергей Ынажыкович</t>
  </si>
  <si>
    <t>49.03.01 «Физическая культура»</t>
  </si>
  <si>
    <t>Июнь 2016.</t>
  </si>
  <si>
    <t>1. Глоссарий (25 терминов)
2. Лекции – 18
3. Задание - 2
4. Тесты – 2
5. Банк вопросов (42 вопросов)
6. видеолекции - 1</t>
  </si>
  <si>
    <t>Шахматы</t>
  </si>
  <si>
    <t>Ооржак Сергей Ынаажыкович</t>
  </si>
  <si>
    <t xml:space="preserve">15 Декабря 2016, 
протокол №4
</t>
  </si>
  <si>
    <t xml:space="preserve">1. Глоссарий (26 терминов)
2. Лекции – 14
3. Тесты – 2 (69 заданий)
4. Банк вопросов 69                         5. Практические е работы         6. Перечень тем для СРС    7. Игра с компьютером
</t>
  </si>
  <si>
    <t>Тренер по виду спорта</t>
  </si>
  <si>
    <t xml:space="preserve">1. Глоссарий (80 терминов)
2. Лекции – 6 (10 разделов)
3. Тесты – 6 (155 разделов)
4. Банк вопросов (184 вопросов)                             5. Практические и лабораторные работы         6. Перечень тем для СРС
</t>
  </si>
  <si>
    <t>Плавание как элективный курс по физической культуре и спорту</t>
  </si>
  <si>
    <t xml:space="preserve">Тарыма Чечена Владимировна
</t>
  </si>
  <si>
    <t>Всех направлений подготовки бакалавриата.</t>
  </si>
  <si>
    <t xml:space="preserve">1. Глоссарий (20 терминов)
2. Лекции – 7
3. Тесты – 3
4. Банк вопросов (132 вопросов) 
</t>
  </si>
  <si>
    <t xml:space="preserve">Педагогика профессионального спорта </t>
  </si>
  <si>
    <t>49.03.01 "Физическая кульура"</t>
  </si>
  <si>
    <t xml:space="preserve">1. Глоссарий (53 термина)
2. Лекции - 9
3. Тесты – 4 
4.  Банк вопросов - 207
</t>
  </si>
  <si>
    <t xml:space="preserve">Подготовка юных спортсменов </t>
  </si>
  <si>
    <t>Ондар Оргелээр Чувурекович</t>
  </si>
  <si>
    <t>факультета физической культуры и спорта</t>
  </si>
  <si>
    <t xml:space="preserve">1. Глоссарий (53 термина)
2. Лекции - 5
3. Тесты – 4 
4.  Банк вопросов - 215
</t>
  </si>
  <si>
    <t>Научные основы теории и методики спортивной тренировки</t>
  </si>
  <si>
    <t>Ооржака Сергей Ынаажыкович</t>
  </si>
  <si>
    <t xml:space="preserve">1.Глоссарий (150 терминов)
2.Лекции – 5 
3.Тесты – 3
4.Банк вопросов - 157
</t>
  </si>
  <si>
    <t>Организация и проведение физкультурно-оздоровительной и спортивно-массовой работы в условиях летнего оздоровительного лагеря</t>
  </si>
  <si>
    <t>Уварова Аяна Ангыр-ооловна</t>
  </si>
  <si>
    <t xml:space="preserve">1. Глоссарий (44 термина)
2. Лекции – 11
3. Тесты – 4
4. Банк вопросов (208 вопросов разного типа)
</t>
  </si>
  <si>
    <t>Основы антидопингового обеспечения</t>
  </si>
  <si>
    <t>Аг-оол Елена Михайловна</t>
  </si>
  <si>
    <t>49.03.01 «Физическая культура», спортивная тренировка; 44.03.01. Педагогическое образование «Физическая культура»; 44.03.05. «Физическая культура и Безопасность жизнедеятельности».</t>
  </si>
  <si>
    <t xml:space="preserve">1.Глоссарий (16 терминов)
2.Лекции – 9
3.Практические занятия - 9
4.Тесты – 3
5.Банк вопросов (80 вопросов)
</t>
  </si>
  <si>
    <t>Легкая атлетика</t>
  </si>
  <si>
    <t>Уварова Аяна Ангыр-ооловна, Уваров Владимир Владимирович</t>
  </si>
  <si>
    <t>44.03.05 педагогическое образование (с двумя профилями) "Физическая культура" и Безопасность и жизнедеятельности", 49.03.01 Физическая культура, профиль "Спортивная подготовка".</t>
  </si>
  <si>
    <t xml:space="preserve">1. Глоссарий (337 термина)
2. Лекции – 7
3. Тесты – 2
4. Банк вопросов (105 вопросов)
</t>
  </si>
  <si>
    <t>Элективные курсы по физической культуре и спорту «Хуреш»</t>
  </si>
  <si>
    <t>Ондара Оргеллээр Чувурекович, Ооржак Комбу-Доржу Мергенович</t>
  </si>
  <si>
    <t xml:space="preserve">для всех направлений подготовки/специальности факультетов ТувГУ </t>
  </si>
  <si>
    <t xml:space="preserve">1. Глоссарий (56 терминов)
2. Лекции - 8 
3. Тесты - 3 
4. Банк вопросов (102 вопроса)
5. Задание – 4
6. Гиперссылка - 1
</t>
  </si>
  <si>
    <t>Настольный теннис</t>
  </si>
  <si>
    <t>Ондара Оргеллээр Чувурекович</t>
  </si>
  <si>
    <t xml:space="preserve">49.03.01. Физическая культура, 44.03.05 Педагогическое образование, профили «Физическая культура и Безопасность жизнедеятельности» факультета физической культуры </t>
  </si>
  <si>
    <t xml:space="preserve">1. Глоссарий  - (101 термин)
2. Лекции - 6
3. Тесты  - 3
4. Банк вопросов (102 вопроса)
5. Задание – 4
</t>
  </si>
  <si>
    <t>Спортивное единоборство. Часть 1.</t>
  </si>
  <si>
    <t xml:space="preserve">1. Глоссарий (24 терминов)
2. Лекции – 9
3. Тесты – 3
4. Банк вопросов (70 вопросов)
5. Элемент страница -1
6. Элемент задание -1
</t>
  </si>
  <si>
    <t xml:space="preserve">Организация занятий для студентов специальной группы здоровья </t>
  </si>
  <si>
    <t>Мендот Элла Эресооловна , Мендот Эмма Эресооловна, Мендот Инга Эресооловна</t>
  </si>
  <si>
    <t xml:space="preserve">1. Глоссарий (132 термина)
2. Лекции – 16
3. Тесты – 3
4. Задание - 5
5. Банк вопросов 217
</t>
  </si>
  <si>
    <t>Гимнастическая терминология</t>
  </si>
  <si>
    <t>Монгуш Гульмиры Владимировны, Тарыма Чечены Владимировны</t>
  </si>
  <si>
    <t>49.03.01 Физическая культура, 44.03.01 Педагогическое образование профиль Физическая культура, 44.03.05 Педагогическое образования профили Физическая культура и безопасность жизнедеятельности, Начальное обучение» и «Дошкольное обучение.</t>
  </si>
  <si>
    <t xml:space="preserve">1.Глоссарий (22 терминов)
2.Лекции – 11
3.Тесты – 3
4.Банк вопросов (95 вопросов)
5.Антиплагиат: 46%
</t>
  </si>
  <si>
    <t>Волейбол</t>
  </si>
  <si>
    <t>Саая Менги Анатольевна, Кыргыс Эдуард Ким-оолович</t>
  </si>
  <si>
    <t xml:space="preserve">1. Глоссарий 94термина
2. Лекции – 5
3. Тесты – 2
4. Банк вопросов (102 вопросов)
</t>
  </si>
  <si>
    <t>Методические основы подготовки баскетболистов</t>
  </si>
  <si>
    <t>Монгуш Гульмира Владимирована, Тарыма Чечена Владимировна</t>
  </si>
  <si>
    <t>1. Глоссарий (29 терминов)
2. Лекции – 13
4. Тесты – 11
5. Банк вопросов (110 вопросов)</t>
  </si>
  <si>
    <t>Бокс как элективный курс по физической культуре и спорту</t>
  </si>
  <si>
    <t>Шивит-Хуурака Илья Кимович, Уваров Владимир Владимирович</t>
  </si>
  <si>
    <t>Для всех направлений</t>
  </si>
  <si>
    <t xml:space="preserve">1. Глоссарий - 71
2. Лекции - 6
3. Тесты - 3
4. Банк вопросов  - 113
</t>
  </si>
  <si>
    <t>Вольная борьба как элективный курс по физической культуре и спорту</t>
  </si>
  <si>
    <t>Ондар Оргеллээр Чувурекович, Уваров Владимир Владимирович</t>
  </si>
  <si>
    <t xml:space="preserve">1. Глоссарий - 108
2. Лекции - 6
3. Тесты - 3
4. Банк вопросов  - 106
</t>
  </si>
  <si>
    <t>Обучение плаванию в системе физического воспитания студентов ВУЗов</t>
  </si>
  <si>
    <t>Для студентов</t>
  </si>
  <si>
    <t xml:space="preserve">1. Глоссарий - 59
2. Лекции - 7
3. Тесты - 3
4. Банк вопросов  - 105
5. Видиометериалы - 11(в лекции)
</t>
  </si>
  <si>
    <t>Элективные курсы по физической культуре и спорту (1 курс)</t>
  </si>
  <si>
    <t>Саая Арата Владимирович</t>
  </si>
  <si>
    <t>Предназначенный для не физкультурных специальностей.</t>
  </si>
  <si>
    <t xml:space="preserve">1. Глоссарий - 207
2. Лекции - 13
3. Тесты - 2
4. Банк вопросов  - 104
5. Задание - 1
</t>
  </si>
  <si>
    <t>Элективные курсы по физической культуре и спорту Мини-футбол (футзал)</t>
  </si>
  <si>
    <t>Шивит-Хуурак Илья Кимович, Уварова Владимир Владимирович, Бойбу Григорий Комбу-Сюрюнович</t>
  </si>
  <si>
    <t xml:space="preserve">1. Глоссарий - 67
2. Лекции - 6
3. Тесты - 3
4. Банк вопросов  - 109
5. Видиометериалы - 14
</t>
  </si>
  <si>
    <t>Волейбол (секционные занятия)</t>
  </si>
  <si>
    <t>Саая Рада Дозурашовна</t>
  </si>
  <si>
    <t>Для всех направлений подготовки</t>
  </si>
  <si>
    <t xml:space="preserve">1. Глоссарий -(80 терминов)
2. Лекции-7
3. Тесты -2
4. Банк вопросов-(100 вопросов) 
5. Видиоматериалы - 4
6. Задание - 1
</t>
  </si>
  <si>
    <t>Пауэрлифтинг</t>
  </si>
  <si>
    <t>Хомушку Владислав Владимирович</t>
  </si>
  <si>
    <t>Все направления подготовки и для секционных занятий </t>
  </si>
  <si>
    <t>1. Глоссарий (39 терминов)
2. Лекции – 9
3. Тесты – 4
4. Банк вопросов (74 вопроса)
5. Видеоматериал-4
6. Презентация-1
7. Файл-1
8. Задание-2</t>
  </si>
  <si>
    <t>Фитнес</t>
  </si>
  <si>
    <t>1. Глоссарий (23 терминов)
2. Лекции – 19
3. Тесты – 4
4. Банк вопросов (150 вопроса)
5. Задание-7
6. Презентация-1</t>
  </si>
  <si>
    <t>Физическая культура и спорт</t>
  </si>
  <si>
    <t>Саая Менги Анатольевна</t>
  </si>
  <si>
    <t xml:space="preserve">Для всех напралений </t>
  </si>
  <si>
    <t xml:space="preserve">1. Глоссарий  
2. Лекции – 8
3. Тесты – 3
4. Банк вопросов (1116 вопроса)
5. Задание-1
6. Гиперссылка - 1
</t>
  </si>
  <si>
    <t>Спортивные игры. Часть 2.</t>
  </si>
  <si>
    <t>Монгуш Гульмира Владимировна</t>
  </si>
  <si>
    <t xml:space="preserve">Глоссарий (30 терминов)
2. Лекции – 6 
3. Тесты – 3
4. Банк вопросов (80 вопросов)
5. Элемент задание – 11
6. Гиперссылка – 4
7. Файл – 3 
</t>
  </si>
  <si>
    <t>Плавание как элективный курс по физической культуре и спорту. Часть 2</t>
  </si>
  <si>
    <t>Тарыма Чечена Владимировна, Саая Менги Анатольевна</t>
  </si>
  <si>
    <t xml:space="preserve">1. Глоссарий-27 терминов
2. Лекции-4
3. Тесты -3
4. Банк вопросов- 80 вопросов
5. Пакет SCORM-1
6. Задание-2
</t>
  </si>
  <si>
    <t>Подвижные игры с методикой преподавания и спортивной тренировки (СМГ) Часть.2</t>
  </si>
  <si>
    <t>Мендот Инга Эрес-ооловна</t>
  </si>
  <si>
    <t xml:space="preserve">1. Глоссарий-141 терминов
2. Лекции-14(35 стр)
3. Тесты -3
4. Банк вопросов- 60 вопросов
5. Пакет SCORM-5
Задание-3
</t>
  </si>
  <si>
    <t>Физическая культура (ЭД модули по ФКиС, КПК и не физкультурные факультеты) Часть 2.</t>
  </si>
  <si>
    <t>Мендот Эмма Эрес-ооловна</t>
  </si>
  <si>
    <t>Все  не физкультурные факультеты, КПК</t>
  </si>
  <si>
    <t xml:space="preserve">1. Глоссарий-181 терминов
2. Лекции-15
3. Тесты -4
4. Банк вопросов- 70 вопросов
5. Пакет SCORM-6
6. Задание-12
</t>
  </si>
  <si>
    <t xml:space="preserve">Настольный теннис, правила судейства (для не физкультурных специальностей) </t>
  </si>
  <si>
    <t>Мендот Элла Эрес-ооловна</t>
  </si>
  <si>
    <t>Все  не физкультурные факультеты</t>
  </si>
  <si>
    <t xml:space="preserve">1. Глоссарий-125 терминов
2. Лекции-13
3. Тесты -3
4. Банк вопросов- 50 вопросов
5. Пакет SCORM-3
6. Презентация-2
7. Задание-6
</t>
  </si>
  <si>
    <t>Плавание</t>
  </si>
  <si>
    <t>Кыргыс Эдуард Ким-оолович</t>
  </si>
  <si>
    <t xml:space="preserve">1. Глоссарий-27 терминов
2. Лекции-9
3. Гиперссылка -2
4. Тесты -3
5. Банк вопросов (80)
6. Пакет SCORM-2
</t>
  </si>
  <si>
    <t>Бокс. Часть 2.</t>
  </si>
  <si>
    <t>Шивит-Хуурак Илья Кимович</t>
  </si>
  <si>
    <t xml:space="preserve">1. Глоссарий-31 термин
2. Лекция-6
3. Тест-3
4. Банк вопросов-143
</t>
  </si>
  <si>
    <t xml:space="preserve">Настольный теннис. Часть 2 </t>
  </si>
  <si>
    <t>Ондар Оргеллээр Чувурекович</t>
  </si>
  <si>
    <t xml:space="preserve">1. Глоссарий-20 
2. Лекция-9
3. Тест-3
4. Банк вопросов-80
5. Задание - 7
6. Гиперссылка - 3
</t>
  </si>
  <si>
    <t>Фитнес-2</t>
  </si>
  <si>
    <t xml:space="preserve">1. Глоссарий (50 терминов)
2. Лекция – 16
3. Тесты – 4
4. Задание - 6
5. Банк вопросов (150 вопросов)
6. Презентация – 1
</t>
  </si>
  <si>
    <t>Подвижные игры в системе спортивной подготовки. Часть 3</t>
  </si>
  <si>
    <t xml:space="preserve">1. Глоссарий (20 терминов)
2. Лекции – 16
3. Тесты – 4
4. Банк вопросов (93 вопроса)
5. Пакет SCORM -3
</t>
  </si>
  <si>
    <t>Элективные дисциплины (модули) по физической культуре и спорту "бокс". Часть 3</t>
  </si>
  <si>
    <t xml:space="preserve">1. Глоссарий (74 термина)
2. Лекции – 11
3. Тесты – 4
4. Банк вопросов (99 вопроса)
5. Пакет SCORM -3
</t>
  </si>
  <si>
    <t>Элективные дисциплины (модули) по физической культуре и спорту "Специальная медицинская группа". Часть 1</t>
  </si>
  <si>
    <t>Мендот Элла Эрес-ооловна, Мендот Инга Эрес-ооловна</t>
  </si>
  <si>
    <t xml:space="preserve">1. Глоссарий (115 термина)
2. Лекции – 12
3. Тесты – 4
4. Банк вопросов (95 вопросов)
5. Пакет SCORM -3
</t>
  </si>
  <si>
    <t>Элективные дисциплины (модули) по физической культуре и спорту "Футбол". Часть 2.</t>
  </si>
  <si>
    <t>Шимит Марта Делегер-ооловна, Монгуш Альберт Олегович</t>
  </si>
  <si>
    <t xml:space="preserve">1. Глоссарий (79 термина)
2. Лекции –9
3. Тесты – 4
4. Банк вопросов (93 вопроса)
</t>
  </si>
  <si>
    <t>Элективные дисциплины (модули) по физической культуре и спорту "мини- футбол". Часть 2.</t>
  </si>
  <si>
    <t xml:space="preserve">1. Глоссарий (115 термина)
2. Лекции –12
3. Тесты – 4
4. Банк вопросов (115 вопросов)
5. Пакет SCORM -6
</t>
  </si>
  <si>
    <t>Элективные дисциплины (модули) по физической культуре и спорту для не физкультурных факультетов</t>
  </si>
  <si>
    <t>Саая Менги анатольевна</t>
  </si>
  <si>
    <t xml:space="preserve">1. Глоссарий (117 термина)
2. Лекции –9
3. Тесты – 3
4. Банк вопросов (109 вопросов)
5. Задание - 
</t>
  </si>
  <si>
    <t>Элективные дисциплины по физической культуре и спорту "Плавание" .Часть 3.</t>
  </si>
  <si>
    <t>Саая Арат Владимирович</t>
  </si>
  <si>
    <t>1. Глоссарий – 37 терминов
2. Лекции – 5
3. Тесты -2
4.  Банк вопросов (74  вопроса)</t>
  </si>
  <si>
    <t>Элективные дисциплины по физической культуре и спорту "Плавание" .Часть 4.</t>
  </si>
  <si>
    <t>1. Глоссарий – 37 терминов
2. Лекции – 6
3. Тесты -2
4. Банк вопросов (65 вопросов)</t>
  </si>
  <si>
    <t>Спортивные игры. Часть 3</t>
  </si>
  <si>
    <t>Монгуш Гульмира Владимировна, Саая Менги Анатольевна</t>
  </si>
  <si>
    <t>1. Глоссарий – 14 терминов
2. Лекции – 5
3. Тесты -7
4. Банк вопросов (150
вопросов)
5. Страница -2
     6. Задание - 3</t>
  </si>
  <si>
    <t>Лыжный спорт</t>
  </si>
  <si>
    <t>1. Глоссарий – 30 терминов
2. Лекции – 13
3. Тесты -5
4. Банк вопросов (110 вопросов)
5. Элемент страница -5</t>
  </si>
  <si>
    <t>Физическая культура и спорт. Часть 1.</t>
  </si>
  <si>
    <t>Кыргыс Эдуард Ким-оолович, Саая Менги Анатольевна</t>
  </si>
  <si>
    <t>49.03.01 Физическая культура, профиль «Спортивная тренировка»; 44.03.05 Педагогическое образование, (с двумя профилями подготовки) профили «Физическая культура» и «Безопасность жизнедеятельности»; 44.03.05 Педагогическое образование,  (с двумя профилями подготовки) «Биология» и «Физическая культура».  </t>
  </si>
  <si>
    <t>1. Глоссарий – 50 терминов
2. Лекции – 7
3. Банк вопросов (108 вопросов)
4. Элемент страница -7
5. Тесты -3</t>
  </si>
  <si>
    <t>Легкая атлетика.</t>
  </si>
  <si>
    <t>Кужугет Аржаан Чургуй-оолович</t>
  </si>
  <si>
    <t>1. Глоссарий – 60 терминов
2. Лекции – 11
3. Банк вопросов (120 вопросов) 
4. Страница -1
5. Тесты - 4</t>
  </si>
  <si>
    <t>Теоретических основ физической культуры</t>
  </si>
  <si>
    <t>Теория и методика физической культуры и спорта</t>
  </si>
  <si>
    <t>Ооржак Херел-оол Дажы-Намчалович</t>
  </si>
  <si>
    <t>44.03.05 "ПО", профиль "Физическая культура", 44.03.05 «БЖД и Физкультура»</t>
  </si>
  <si>
    <t>1. Глоссарий (28теримнов)
2. Лекции- 22
3. Тесты - 1
4. Банк вопросов (30 вопросов)</t>
  </si>
  <si>
    <t>теоретических основ физической культуры</t>
  </si>
  <si>
    <t>Туризм</t>
  </si>
  <si>
    <t>Балчирбай Мира Васильевна</t>
  </si>
  <si>
    <t>44.03.05 – Педагогическое образование с двумя профилями: Физическая культура и безопасность жизнедеятельности, 49.03.01 – Физическая культура</t>
  </si>
  <si>
    <t xml:space="preserve">1. Глоссарий (30 терминов)
2. Лекции – 8 (34 стр)
3. Тесты – 3
4. Презентации -3 (44 слайдов)
5. Банк вопросов (150 вопросов)
</t>
  </si>
  <si>
    <t>Спортивное ориентирование</t>
  </si>
  <si>
    <t>Дажы Чечены Алдын-ооловна</t>
  </si>
  <si>
    <t>кафедры теоретических основ физической культуры</t>
  </si>
  <si>
    <t xml:space="preserve">1. Глоссарий (49 терминов)
2. Лекции – 7
3. Тесты – 2
4. Банк вопросов (104 вопросов)
5. Гиперссылки – 11
6. Практические задания – 4
7. ПДФ-файлы – 2
8. Презентации – 1
</t>
  </si>
  <si>
    <t>Лечебная физическая культура и массаж. Часть 1</t>
  </si>
  <si>
    <t xml:space="preserve">Глоссарий (50 терминов)
2. Лекции – 11
3. Тесты – 2
4. Банк вопросов (47 вопросов)
5. Элемент задание – 21
6.  Файл – 3 
</t>
  </si>
  <si>
    <t>Лечебная физическая культура и массаж. Часть 2</t>
  </si>
  <si>
    <t xml:space="preserve">Глоссарий (51 терминов)
2. Лекции – 8 
3. Тесты – 5
4. Банк вопросов (178 вопросов)
5. Элемент задание – 8
6. Презентация – 1 
</t>
  </si>
  <si>
    <t>Теория и методика обучения двигательным действиям</t>
  </si>
  <si>
    <t>Ооржак Херел-оол Дажы-Намчалович, Уварова Аяна Ангыр-ооловна</t>
  </si>
  <si>
    <t xml:space="preserve">Глоссарий (27 терминов) 
2.Лекции - 9
3.Тесты - 3
4.Банк вопросов (112 вопросов) 
5.Элемент Задание 5 (2 из них с вариантами)
6.Элемент Страница - 1
7.Элемент Форум - 1
</t>
  </si>
  <si>
    <t>Научно-методическая деятельность в ФКиС</t>
  </si>
  <si>
    <t>Дажы Чечена Алдын-ооловна, Балчирбай Мира Васильевна</t>
  </si>
  <si>
    <t>44.03.05 – Педагогическое образование с двумя профилями: Физическая культура и безопасность жизнедеятельности, 49.03.01 – Физическая культура.</t>
  </si>
  <si>
    <t xml:space="preserve">1. Глоссарий-101 терминов,
2. Лекции-11
3. Тесты -5
4. Банк вопросов- 148 вопросов
5. Задание-2
6. Пакет SCORM-2
7. Гиперссылка-1
8. Страница-2
</t>
  </si>
  <si>
    <t>Физиология физического воспитания</t>
  </si>
  <si>
    <t>Кужугет Саяна Орлановна</t>
  </si>
  <si>
    <t>44.03.05 «Педагогическое образование», профили «Физическая культура» и «Безопасность жизнедеятельности», 44.03.05 «Педагогическое образование», профили «Биология» и «Физическая культура»; 44.03.05 «Педагогическое образование», профили «Технология» и «Физическая культура»;  49.03.01 «Физическая культура» профиль «Физическая культура». </t>
  </si>
  <si>
    <t xml:space="preserve">1. Глоссарий-30 терминов
2. Лекции-8
3. Тесты -3
4. Банк вопросов- 60 вопросов
5. Задание-2
</t>
  </si>
  <si>
    <t>Экономика физической культуры и спорта</t>
  </si>
  <si>
    <t xml:space="preserve">1. Глоссарий (10 терминов)
2. Лекции – 18
3. Тесты – 3
4. Банк вопросов (100 вопросов)
5. Элемент страница - 8
</t>
  </si>
  <si>
    <t>Психология физической культуры и спорта.</t>
  </si>
  <si>
    <t>Дажы Чечена Алдын-ооловна</t>
  </si>
  <si>
    <t>1. Глоссарий – 20 терминов
2. Лекции – 8
3. Банк вопросов (80 вопросов) 
4. Задание -2
5. Тесты - 3</t>
  </si>
  <si>
    <t>Спортивная медицина. Часть 1</t>
  </si>
  <si>
    <t>1. Глоссарий – 70 терминов
2. Лекции – 9
3. Банк вопросов (86 вопросов) 
4. Задание -9
5. Тесты - 3</t>
  </si>
  <si>
    <t>Спортивная медицина. Часть 2</t>
  </si>
  <si>
    <t>1. Глоссарий – 70 терминов
2. Лекции – 8
3. Банк вопросов (90 вопросов) 
4. Задание -
5. Тесты - 3</t>
  </si>
  <si>
    <t>Иностранных языков</t>
  </si>
  <si>
    <t>English for Science and Geography Faculty</t>
  </si>
  <si>
    <t>Монгуш Долаана Шолбан-ооловна</t>
  </si>
  <si>
    <t>44.03.05 Педагогическое образование с двумя профилями подготовки «Иностранный язык и иностранный язык» (английский и немецкий языки)»; «Родной язык и литература и иностранный язык (английский)»</t>
  </si>
  <si>
    <t>17 ноября 2016 протокол №3</t>
  </si>
  <si>
    <t>1. Глоссарий(50 терминов)
2. Лабораторные работы - 14</t>
  </si>
  <si>
    <t>Лексикология английского языка</t>
  </si>
  <si>
    <t>Артына Мира Кан-ооловна, Доржу Намдолма Сурун-ооловна</t>
  </si>
  <si>
    <t>«Педагогическое образование с двумя профилями», профили 44.03.05  «Иностранный язык и Иностранный язык (английский и немецкий языки)», 44.03.05  «Родной язык, литература и Иностранный язык (английский язык)». </t>
  </si>
  <si>
    <t>Сопоставительная грамматика тувинского и английского языков</t>
  </si>
  <si>
    <t>Таргын Шончалай Хуреповна</t>
  </si>
  <si>
    <t>44.03.05 «Педагогическое образование», профили «Родной язык, литература и иностранный язык» и для иностранных студентов, которые изучают тувинский язык как иностранный</t>
  </si>
  <si>
    <t xml:space="preserve">1. Глоссарий (39 терминов)
2. Лекции – 6(12 стр)
3. Задание - 4
4. Тесты – 7
5. Банк вопросов (344 вопросa)
6. Элемент страниц -6
</t>
  </si>
  <si>
    <t>Взаимосвязанное изучение состава слова и словообразования родного и английского языков в 5-9 классах общеобразовательных учреждений Республики Тыва</t>
  </si>
  <si>
    <t>Доржу Н.С., Артына М.К.</t>
  </si>
  <si>
    <t>44.03.05 "Педагогическое образование (с двумя профилями)" и 45.03.01 Филология.</t>
  </si>
  <si>
    <t xml:space="preserve">1.Общий глоссарий (87 терминов)
2.Лекии – 6
3.Тесты – 8
4.Презентации -1
5.Банк вопросов (92 вопроса)
6.Видеолекция – 1
</t>
  </si>
  <si>
    <t>Методика преподавания иностранного языка</t>
  </si>
  <si>
    <t>Чыпсымаа Оюмаа Олеговна</t>
  </si>
  <si>
    <t>44.03.05 «Педагогическое образование» (с двумя профилями подготовки), профили «Иностранный язык и иностранный язык».</t>
  </si>
  <si>
    <t xml:space="preserve">1.Глоссарий (терминов) -51
2.Лекции – 5
3.Тесты – 5
4.Вложенные файлы -2
5.Банк вопросов (вопросов)- 179
6.Элемент страницы - 9
</t>
  </si>
  <si>
    <t>Стилистика английского языка</t>
  </si>
  <si>
    <t>Назынчап Тайганы Хертековны</t>
  </si>
  <si>
    <t xml:space="preserve">1.Глоссарий (75 терминов)
2.Лекции – 6
3.Тесты – 6
4.Вопросы к практическим занятиям – 3
5.Банк вопросов (240 вопросов)
6.Теоретические вопросы к зачету - 1
</t>
  </si>
  <si>
    <t>English Active Tenses</t>
  </si>
  <si>
    <t>Донгак Венера Седип-ооловна</t>
  </si>
  <si>
    <t xml:space="preserve">всех направлений подготовки бакалавриата. </t>
  </si>
  <si>
    <t xml:space="preserve">1.Глоссарий (98 терминов)
2.Лекции – 8
3.Тесты – 9
4.Банк вопросов (401 вопросов)
5.Гиперссылки-4
</t>
  </si>
  <si>
    <t>Фразеология французского языка в свете теории речевых актов</t>
  </si>
  <si>
    <t>Артына Мира Кан-ооловна</t>
  </si>
  <si>
    <t>44.03.05 "Педагогическое образование (с двумя профилями)".</t>
  </si>
  <si>
    <t xml:space="preserve">1. Общий глоссарий (130 терминов)
2. Лекции – 5
3. Тесты – 14
4. Презентации -2
5. Банк вопросов (80+30 вопросов тренировочных тестов)
</t>
  </si>
  <si>
    <t xml:space="preserve">Иностранный язык (немецкий язык) </t>
  </si>
  <si>
    <t>Натпит Айдысмаа Андреевны</t>
  </si>
  <si>
    <t>1.Глоссарий (7 терминов)
2.Лекции – 19
3.Тесты – 9
4.Презентации -5
5.Банк вопросов (100 вопросов)</t>
  </si>
  <si>
    <t>Фразовые глаголы в английском языке</t>
  </si>
  <si>
    <t>Тундума Эмилия Эрес-ооловна</t>
  </si>
  <si>
    <t>45.03.01 «Филология», 44.03.05 «Педагогическое образование», профили «Родной язык и литература» и «Иностранный язык (английский язык)»</t>
  </si>
  <si>
    <t xml:space="preserve">1. Лекции – 3
2. Список наиболее часто употребляемых фразовых глаголов - 11
3. Тесты – 9
4. Банк вопросов (184вопросa)
5. Видиолекция - 1
</t>
  </si>
  <si>
    <t>Теория и практика перевода</t>
  </si>
  <si>
    <t>Назынчап Тайгана Хертековна</t>
  </si>
  <si>
    <t xml:space="preserve"> 44.03.05 Педагогическое образование с двумя профилями подготовки «Иностранный язык (английский язык) и иностранный язык» (французский язык)»; для студентов 1 и 4 курсов направления подготовки 44.03.05 Педагогическое образование с двумя профилями подготовки «Родной язык, литература и иностранный язык (английский)».</t>
  </si>
  <si>
    <t>1.Глоссарий (122 термина)
2.Лекции – 10
3.Тесты – 5
4.Задания к практическим занятиям – 4
5.Банк вопросов (160 вопросов)
6.Теоретические вопросы к зачету
7. Элемент страница-1</t>
  </si>
  <si>
    <t>Лингвострановедение англоязычных стран</t>
  </si>
  <si>
    <t>41.03.01. «Зарубежное регионоведение» профиль «Азиатские исследования» (Восточная Азия), студентов филологического факультета, обучающихся по направлению подготовки 44.03.05 "Педагогическое образование (с двумя профилями)"</t>
  </si>
  <si>
    <t xml:space="preserve">1. Лекции (Lectures) - 6.
2. Презентации (Presentations) -7.
3. Задание (Practical Works, Oral Speech, Reports, Essays, Semester Test, Semester Test) - 20.
4. Тесты (Tests) - 6.
5. Скорм-пакет (Scorm Packet, видеолекция) - 1.
6. Глоссарий (Glossary) – 93термина.
7. Банк вопросов -  111 вопросов. 
</t>
  </si>
  <si>
    <t>Практическая грамматика английского языка 1</t>
  </si>
  <si>
    <t>Байкалова Елена Дмитриевна</t>
  </si>
  <si>
    <t>44.03.05 «Педагогическое образование (с двумя профилями подготовки)», профили «Иностранный язык (английский язык)» и «Иностранный язык (французский язык)», «Родной язык, литература» и «Иностранный язык (английский язык)», «История» и «Иностранный язык (английский язык)»</t>
  </si>
  <si>
    <t xml:space="preserve">1. Глоссарий (58 терминов)
2. Лекции – 13
3. Тесты – 14
4. Форум -40
5. Банк вопросов (258 вопросов)
</t>
  </si>
  <si>
    <t>Методика преподавания иностранного языка. Часть 2</t>
  </si>
  <si>
    <t>1. Глоссарий (34 термина)
2. Лекции – 3
3. Тесты-5
4. Форум-2
5. Опрос-1
6. База данных-1
7. Банк вопросов (115 вопроса)
8. Элемент Страница-1
9. задание -5</t>
  </si>
  <si>
    <t>English 1</t>
  </si>
  <si>
    <t>Севекпит Чейнеш Викторовна</t>
  </si>
  <si>
    <t xml:space="preserve">1. Глоссарий (20 терминов)
2. Лекции – 12
3. Тесты – 3
4. Задание -12
5. Банк вопросов - 100
</t>
  </si>
  <si>
    <t>Межкультурная коммуникация</t>
  </si>
  <si>
    <t>41.03.01. «Зарубежное регионоведение» профиль «Азиатские исследования» (Восточная Азия), студентов филологического факультета, обучающихся по направлению подготовки 44.03.05 "Педагогическое образование (с двумя профилями)", а также для слушателей ИППК, обучающихся по программе профессиональной переподготовки «Иностранный язык (английский)» (направление подготовки, профиль/магистерская программа, программа повышения квалификации, программа дополнительного образования).</t>
  </si>
  <si>
    <t xml:space="preserve">1. Лекции -9.
2. Элемент Задание -18.
3. Тесты - 10.
4. Глоссарий – 224 терминов.
5. Банк вопросов - 220
</t>
  </si>
  <si>
    <t>Иностранный язык для аспирантов</t>
  </si>
  <si>
    <t>Чыпсымаа Оюмаа Олеговна, Доржу Намдолмаа Сурун-ооловна</t>
  </si>
  <si>
    <t>Для аспирантов</t>
  </si>
  <si>
    <t xml:space="preserve">1. Задания в виде Глоссария- 4
2. Файл-4 
3. Страница -8
</t>
  </si>
  <si>
    <t>Практическая грамматика немецкого языка</t>
  </si>
  <si>
    <t>Натпит Айдысмаа Андреевна</t>
  </si>
  <si>
    <t xml:space="preserve">1. Глоссарий-12 термина
2.  Лекция-10
3. Тест-3
4. Задание-1
5. Гиперссылка-30
6. Банк вопросов-82
7. Семинар-1
</t>
  </si>
  <si>
    <t>Практический курс китайского языка</t>
  </si>
  <si>
    <t>Сарыглар Кара-Кыс Александровна</t>
  </si>
  <si>
    <t xml:space="preserve">1. Глоссарий-76 термина
2. Лекция-8 (20 стр)
3. Тест-6
4. Задание-13
5. Банк вопросов-100
6. Презентация-5 
</t>
  </si>
  <si>
    <t>Современные проблемы гендерной лингвистики</t>
  </si>
  <si>
    <t>Назынчап Татьяна Хертековна, Доржу Намдолмаа Сурун-ооловна</t>
  </si>
  <si>
    <t>Магистрантов 1 курса направления подготовки 44.04.01 Педагогическое образование, программа магистратуры “Обучение иностранному языку в поликультурной среде”.</t>
  </si>
  <si>
    <t xml:space="preserve">1. Глоссарий-18 термина
2. Лекция-7
3. Тест-4
4. Задание-3
5. Банк вопросов-80
</t>
  </si>
  <si>
    <t>Практика устной и письменной речи французского языка</t>
  </si>
  <si>
    <t>Оюн Юрий Давааевич</t>
  </si>
  <si>
    <t xml:space="preserve">1. Глоссарий-54 термина
2. Лекция-3
3. Тест-4
4. Задание-8
5. Банк вопросов-60
6. Страница-5
</t>
  </si>
  <si>
    <t>Современный китайский язык</t>
  </si>
  <si>
    <t xml:space="preserve">1. Глоссарий-56 термина,
2. Лекция-3 
3.  Тест-4
4. Задание-6
5. Банк вопросов-60
6. Презентация-3
</t>
  </si>
  <si>
    <t>Практическая грамматика китайского языка</t>
  </si>
  <si>
    <t>Монгуш Надежда Оттуковна</t>
  </si>
  <si>
    <t xml:space="preserve">1. Глоссарий (80 терминов)
2. Лекции – 7
3. Тесты – 8
4. Задания – 4
5. Банк вопросов (140  вопросов)
</t>
  </si>
  <si>
    <t>Введение в иероглифическую письменность</t>
  </si>
  <si>
    <t xml:space="preserve">1. Глоссарий (214 терминов)
2. Лекции – 6
3. Задания – 3
4. Тесты – 4
5. Банк вопросов 150 вопросов
</t>
  </si>
  <si>
    <t>English Grammar 1 (sequence of tenses; indirect speech)</t>
  </si>
  <si>
    <t xml:space="preserve">44.03.05 ПО с двумя профилями подготовки "Иностранный язык (английский язык) и "Иностранный язык (немецкий язык)". </t>
  </si>
  <si>
    <t xml:space="preserve">1. Глоссарий (20 терминов)
2. Лекции – 17
3. Тесты – 3
4. Банк вопросов (100 вопросов)
  5.       Задания – 8
</t>
  </si>
  <si>
    <t>Практикум по английскому языку.</t>
  </si>
  <si>
    <t>Лопсан Алимаа Партизановна</t>
  </si>
  <si>
    <t>2, 3 курсов, 44.03.05 «Педагогическое образование» (с двумя профилями подготовки», профили «Родной язык, литература» и «Иностранный язык (английский язык)», «Иностранный язык (английский язык») и «Иностранный язык (французский язык)», «Иностранный язык (английский язык») и «Иностранный язык (немецкий язык)».</t>
  </si>
  <si>
    <t xml:space="preserve">7. Глоссарий (100 терминов)
8. Лекции – 6
9. Тесты – 6
10. Банк вопросов (121 вопросов)
11. Страница -13
</t>
  </si>
  <si>
    <t>Иностранный язык для делового общения</t>
  </si>
  <si>
    <t>магистрантов 1-2 курсов (для всех направлений подготовки) </t>
  </si>
  <si>
    <t xml:space="preserve">1. Глоссарий (95 терминов)
2. Элемент страница – 8
3. Задания - 6
4. Тесты – 6
5. Банк вопросов (140 вопросов)
6. Гиперссылки - 8
</t>
  </si>
  <si>
    <t>Практическая фонетика английского языка</t>
  </si>
  <si>
    <t>Тундума Эмилия Эресовна</t>
  </si>
  <si>
    <t>1 курса по направлению подготовки бакалавриата 44.03.05 «Педагогическое образование» (с двумя профилями подготовки), профили «Иностранный язык» и «Иностранный язык», «Родной язык, литература» и «Иностранный язык (английский язык)», «История» и «Иностранный язык (английский язык)».</t>
  </si>
  <si>
    <t xml:space="preserve">1. Глоссарий (38 терминов)
2. Лекции – 15
3. Задание - 6
4. Тесты – 7
5. Банк вопросов (180 вопросов)
6. Элемент страница - 46
</t>
  </si>
  <si>
    <t>Лингвокультурология</t>
  </si>
  <si>
    <t>3 курс, 44.03.05 «Педагогическое образование» (с двумя профилями подготовки», профили  «Иностранный язык (английский язык») и «Иностранный язык (французский язык)», «Иностранный язык (английский язык») и «Иностранный язык (немецкий язык)».</t>
  </si>
  <si>
    <t xml:space="preserve">1. Глоссарий (23 термина)
2. Лекции – 9
3. Тесты – 5
4. Банк вопросов (120 вопросов)
5. Элемент страница – 4
</t>
  </si>
  <si>
    <t>Практическая грамматика французского языка.</t>
  </si>
  <si>
    <t>1  и 2 курсов направления 44.03.05 Педагогическое образование  (с двумя профилями подготовки),  профили «Иностранный язык (английский язык)» и  «Иностранный язык (французский язык)».</t>
  </si>
  <si>
    <t>1. Глоссарий – 20 терминов
2. Тесты - 4
3. Лекции - 3
4. Страница – 6
5. Банк вопросов – 90 вопросов</t>
  </si>
  <si>
    <t>Практика устной и письменной речи французского языка. Часть 2</t>
  </si>
  <si>
    <t>2 курса направления 44.03.05 Педагогическое образование  (с двумя профилями подготовки),  профили «Иностранный язык (английский язык)» и  «Иностранный язык (французский язык)».</t>
  </si>
  <si>
    <t>1. Глоссарий – 47 терминов
2. Тесты - 4
3. Страница – 11
4. Банк вопросов – 90 вопросов
5. Лекции -3</t>
  </si>
  <si>
    <t>Литература стран изучаемых языков</t>
  </si>
  <si>
    <t>2-го курса направления подготовки 44.03.05 Педагогическое образование (с двумя профилями подготовки), профили «Иностранный язык (английский язык)» и «Иностранный язык (немецкий язык)»</t>
  </si>
  <si>
    <t>1. Глоссарий – 96 терминов
2. Лекции – 11
3. Тесты - 4
4. Страница – 1
5. Банк вопросов – 100 вопросов
6. Задания - 3</t>
  </si>
  <si>
    <t>Иностранный язык.</t>
  </si>
  <si>
    <t>1 курса направления подготовки бакалавриата 44.03.05 Педагогическое образование (с двумя профилями подготовки), и для студентов неязыковых специальностей очной и заочной формы обучения высшего образования подготовки бакалавриата.</t>
  </si>
  <si>
    <t>1. Глоссарий – 40 терминов
2. Лекции – 11
3. Тесты - 5
4. Страница – 18
5. Банк вопросов – 120 вопросов
6. Задания - 10</t>
  </si>
  <si>
    <t>Деловое общение на китайском языке</t>
  </si>
  <si>
    <t>Доржу Анай-Хаак Шой-ооловна</t>
  </si>
  <si>
    <t>2 курса направления подготовки бакалавриата 44.03.05 Педагогическое образование (с двумя профилями подготовки), и для студентов неязыковых специальностей очной и заочной формы обучения высшего образования подготовки бакалавриата.</t>
  </si>
  <si>
    <t xml:space="preserve">1. Глоссарий (37 терминов)
2. Лекции – 5 
3. Тесты – 6
4. Банк вопросов (156 вопросов)
5. Задания -10
</t>
  </si>
  <si>
    <t>Практика устной и письменной речи английского языка</t>
  </si>
  <si>
    <t>3 курса направления подготовки бакалавриата 44.03.05 Педагогическое образование (с двумя профилями подготовки), и для студентов неязыковых специальностей очной и заочной формы обучения высшего образования подготовки бакалавриата.</t>
  </si>
  <si>
    <t xml:space="preserve">1. Глоссарий (40 терминов)
2. Лекции – 9 
3. Тесты – 4
4. Банк вопросов (123 вопросов)
5. Элемент Страница – 16
</t>
  </si>
  <si>
    <t>бакалавров 3-4 курса по направлению подготовки 44.03.05 Педагогическое образование (с двумя профилями подготовки)</t>
  </si>
  <si>
    <t>1. Лекции - 3
2. Задания -6
3. Форум - 5 
4. Страница - 4
5. База данных - 1
6. Опрос - 1
7. Глоссарий - 34 термина
8. Тесты - 5
9. Банк вопросов - 144 вопроса</t>
  </si>
  <si>
    <t>Практическая грамматика французского языка. Часть I.</t>
  </si>
  <si>
    <t>1 курс,44.03.05 Педагогическое образование  (с двумя профилями подготовки),  профили «Иностранный язык (английский язык)» и  «Иностранный язык (французский язык)».</t>
  </si>
  <si>
    <t xml:space="preserve">1. Лекции - 2
2. Элемент файл -2
3. Элемент внешний инструмент - 13
4. Книги ЭБС IPR BOOKS - 4
5. ЭУК-конструктор ЭБС Лань -3
6. Тесты - 8
7. Банк вопросов - 350 вопросов
</t>
  </si>
  <si>
    <t>Практическая грамматика французского языка. Часть II</t>
  </si>
  <si>
    <t>2 курс,44.03.05 Педагогическое образование  (с двумя профилями подготовки),  профили «Иностранный язык (английский язык)» и  «Иностранный язык (французский язык)».</t>
  </si>
  <si>
    <t xml:space="preserve">1. Лекции - 5
2. Элемент внешний инструмент - 7
3. Книги ЭБС IPR BOOKS - 1
4. ЭУК-конструктор ЭБС Лань -8
5. Тесты - 7
1. Банк вопросов - 300 вопросов
</t>
  </si>
  <si>
    <t>Русского языка и литературы</t>
  </si>
  <si>
    <t>Подготовка к ЕГЭ по русскому языку. Орфография. Пунктуация.</t>
  </si>
  <si>
    <t>Аракчаа Альбина Базыр-ооловна</t>
  </si>
  <si>
    <t>Для выпускников средних учебных заведений и абитуриентов</t>
  </si>
  <si>
    <t xml:space="preserve">1. Глоссарий (52 терминов)
2. Элемент "Страницы" - 1
3. Тесты – 3
4. Банк вопросов (210 тестовых заданий)                             5. Контрольные задания           6. Лекции - 34
</t>
  </si>
  <si>
    <t>Подготовка к ЕГЭ по русскому языку. Грамматические нормы русского литературного языка</t>
  </si>
  <si>
    <t xml:space="preserve">1. Глоссарий (41 терминов)
2. Элемент "Страницы" - 3
3. Тесты – 17
4. Банк вопросов (320 тестовых заданий)                             5. Контрольные задания - 2          6. Лекции -15
7. Лекции с вопросом - 12
</t>
  </si>
  <si>
    <t>Русский язык и культура речи. Часть 1</t>
  </si>
  <si>
    <t>Дамбыра Ирина Даш-ооловна, Аракчаа Альбина Базыр-ооловна, Ондар Валентина Сувановна , Тарыма Алефтина Викторовна</t>
  </si>
  <si>
    <t>для студентов 1 курса очной и заочной форм обучения бакалавриата по всем направлениям подготовки ТувГУ</t>
  </si>
  <si>
    <t>1. Глоссарий (88 терминов)
2. Лекции – 23
3. Тесты – 7
4. Заданий 5
5. Банк вопросов (230 вопросов)
6. Страница 4</t>
  </si>
  <si>
    <t xml:space="preserve">Русский язык и культура речи. Часть 2 </t>
  </si>
  <si>
    <t>Ондар Валентины Сувановны Дамбыра Ирины Даш-ооловны, Аракчаа Альбины Базыр-ооловны, Тарыма Алефтины Викторовны, Чадамба Шенне Сергеевны</t>
  </si>
  <si>
    <t>1.Глоссарий (88 терминов)
2.Лекции с вопросом – 23
3.Страницы - 4
4.Тесты – 7
5.Банк вопросов (230 вопросов)</t>
  </si>
  <si>
    <t xml:space="preserve">Основы риторических умений. </t>
  </si>
  <si>
    <t>Сат Кира Ангыр-ооловна</t>
  </si>
  <si>
    <t>для студентов филологического и юридического факультета ТУГУ</t>
  </si>
  <si>
    <t xml:space="preserve">1. Глоссарий (110 терминов)
2. Элемент "Страницы" -2
3. Тесты – 3
4. Банк вопросов (80 тестовых заданий)                             5. Задания - 11       
6. Лекции - 11
</t>
  </si>
  <si>
    <t>Современный русский литературный язык (фонетика)</t>
  </si>
  <si>
    <t>Дамбыра Ирины Даш-ооловна</t>
  </si>
  <si>
    <t>44.03.05 Педагогическое образование (с двумя профилями подготовки),профилей «Родной язык, литература» и «Иностранный язык (английский язык)»</t>
  </si>
  <si>
    <t>1. Глоссарий (47 термина)
2. Лекции – 5
3. Тесты – 10</t>
  </si>
  <si>
    <t>Современный русский литературный язык. Морфемика и словообразование</t>
  </si>
  <si>
    <t>Тарыма Алефтина Викторовна</t>
  </si>
  <si>
    <t>44.03.05 Педагогическое образование (с двумя профилями подготовки),профилей «Родной язык, литература» и «Иностранный язык (английский язык)», 45.03.01 Филология, профилей «Отечественная филология (родной язык и литература)», (тувинский и русский языки)</t>
  </si>
  <si>
    <t xml:space="preserve">1. Глоссарий (72 терминов)
2. Элемент "Страницы" -8
3. Тесты – 8
4. Банк вопросов (289 тестовых заданий)                             5. Задания - 5       
6. Лекции - 7
</t>
  </si>
  <si>
    <t>Ондар Валентина Сувановна</t>
  </si>
  <si>
    <t>1. Глоссарий (92 терминов)
2. Элемент "Страницы" -8
3. Тесты – 7
4. Банк вопросов (350тестовых заданий)                             5. Практическое задание - 11       
6. Лекции - 12 (86вопросов)
7. Самостоятельная работа - 9</t>
  </si>
  <si>
    <t>История зарубежной литературы XIX века. Реализм.</t>
  </si>
  <si>
    <t>Боковели Ольга Сергеевна</t>
  </si>
  <si>
    <t>1.Лекции – 14
2.Тесты – 4 
3.Банк вопросов (150 вопросов)
4.Гиперссылки – 12
5.Вики – 6
6.Элемент файл-1</t>
  </si>
  <si>
    <t>История зарубежной литературы. Античность</t>
  </si>
  <si>
    <t>1. Глоссарий(65 терминов)
2. Лекции – 19
3. Книги – 7
4. Тесты – 6
5. Презентации – 4
6. Банк вопросов (250 вопросов)
7. Пакет SCORM – 4
8. Гиперссылки – 20 
9. Страницы – 4
10. Элемент файл-4</t>
  </si>
  <si>
    <t>Русская диалектология</t>
  </si>
  <si>
    <t>Дамбыра Ирина Даш-ооловна, Аракчаа Альбина Базыр-ооловна, Куулар Аржаана Тихоновна</t>
  </si>
  <si>
    <t>1. Глоссарий (134 термина
2. Лекции -6
3. Задания -10
4. Тесты-7
5. Банк вопросов (151 вопрос)
6. страница -4</t>
  </si>
  <si>
    <t>Старославянский язык</t>
  </si>
  <si>
    <t>Тарыма Алевтина Викторовна</t>
  </si>
  <si>
    <t>1. Глоссарий (31 термин)
2. Лекции – 9
3. Тесты – 3
4. Задание -7
5. Гиперссылка - 1 
6. Банк вопросов - 120
7. Элемент страницы - 3</t>
  </si>
  <si>
    <t>Деловые коммуникации в профессиональной сфере.</t>
  </si>
  <si>
    <t>Для мигистрантов всех направлений подготовки ТУВГУ</t>
  </si>
  <si>
    <t xml:space="preserve">1. Глоссарий (50 терминов)
2. Элемент "Страницы" -2
3. Тесты – 1
4. Банк вопросов (40 тестовых заданий)                             5. Элемент Задания - 3 (30 задагий)       
6. Лекции воросов - 11 (22стр)
</t>
  </si>
  <si>
    <t>Деловой русский язык.</t>
  </si>
  <si>
    <t>Даржа Урана Анай-ооловна</t>
  </si>
  <si>
    <t>1. Глоссарий (68 терминов)
2. Семинарских занятий - 3
3. Тесты – 7
4. Банк вопросов (258тестовых заданий)                             5. Практическиз и лабораторных занятий - 15 - 11       
6. Лекции - 34, в том числе в интерактивной форме  - 34 (количество страний - 35)
7. Презентации к лекции - 3(3 количество кадров - 76
8. Ресурсов с гиперссылкой - 11
9. Ресурс файл - 6
10. Антиплагиат - 54%</t>
  </si>
  <si>
    <t>Фразеология современного русского литературного языка</t>
  </si>
  <si>
    <t xml:space="preserve">1. Глоссарий (25 терминов)
2. Лекции – 6 (27 вопросов)
3. Тесты – 5
4. Задания – 9
5. Семинар – 2
6. Банк вопросов (150 вопросов)
7. Книги ЭБС IPR BOOKS -5
6. Гиперссылка - 11
</t>
  </si>
  <si>
    <t>Современный русский язык. Морфология. Часть 1.</t>
  </si>
  <si>
    <t xml:space="preserve">Глоссарий (45 терминов)
2. Лекции – 5
3. Тесты – 6
4. Банк вопросов (250 вопросов)
5. Задание – 4
</t>
  </si>
  <si>
    <t>Методика преподавания русского языка. Часть 1.</t>
  </si>
  <si>
    <t xml:space="preserve">Сат Кира Ангыр-ооловна  </t>
  </si>
  <si>
    <t xml:space="preserve">. Глоссарий (98 терминов)
2. Лекции – 10
3. Тесты – 2
4. Банк вопросов (70 вопросов)
5. Элемент страница-2
6. Задание-11
</t>
  </si>
  <si>
    <t xml:space="preserve">Современный русский литературный язык. Морфология. Часть 2 </t>
  </si>
  <si>
    <t xml:space="preserve">44.03.05 «Педагогическое образование», профили «Русский язык» и «Литература», «Русский язык» и «Иностранный язык (китайский)» и «Филология», профиль «Отечественная филология»  </t>
  </si>
  <si>
    <t xml:space="preserve">1. Глоссарий (14 терминов)
2. Лекции – 8
3. Тесты – 9
4. Задание -8
5. Гиперссылка - 4 
6. Банк вопросов - 138
</t>
  </si>
  <si>
    <t>История русской литературы 18 века</t>
  </si>
  <si>
    <t xml:space="preserve">Аракчаа Альбина Базыр-ооловна </t>
  </si>
  <si>
    <t xml:space="preserve">1. Глоссарий (32 терминов)
2. Лекции – 11
3. Тесты – 11
4. Задание -19
5. Банк вопросов - 265
</t>
  </si>
  <si>
    <t>Методика преподавания русского языка. Часть 2.</t>
  </si>
  <si>
    <t xml:space="preserve">1. Глоссарий (108 терминов)
2. Лекции – 8
3. Задания – 8
4. Страница – 2
5. Тесты – 8
6. Банк вопросов (240 вопрос)
</t>
  </si>
  <si>
    <t>2 курса очной и заочной формы обучения, направления подготовки 45.03.01 "Филология"</t>
  </si>
  <si>
    <t xml:space="preserve">1. Глоссарий (27 терминов)
2. Лекции – 18
3. Тесты – 3
4. Банк вопросов (179 вопросов)
5. Гиперссылка- 7
6. Страница -9
</t>
  </si>
  <si>
    <t>Русский язык и культура речи для студентов исторического факультета</t>
  </si>
  <si>
    <t>для студентов  исторического факультета</t>
  </si>
  <si>
    <t>1. Глоссарий – 21 термин
2. Лекции– 14
3. Тесты - 2
4. Банк вопросов – 60 вопросов
5. Задания - 16</t>
  </si>
  <si>
    <t>История древнерусской литературы</t>
  </si>
  <si>
    <t>1 курса очного и заочного отделений филологического факультета Тувинского государственного университета по дисциплине «История русской литературы», обучающихся по направлению подготовки обучающихся по направлению подготовки 44.03.05 Педагогическое образование (с двумя профилями подготовки), профили «Русский язык» и «Литература». </t>
  </si>
  <si>
    <t>1. Глоссарий – 32 термин
2. Лекции– 13
3. Тесты - 8
4. Банк вопросов – 225 вопросов
5. Задания – 15
6. Страница -2</t>
  </si>
  <si>
    <t>Русский язык как иностранный для монгольских студентов (элементарный уровень)</t>
  </si>
  <si>
    <t>Дамбыра Ирина Даш-ооловна, Сат Кира Ангыр-ооловна, Тарыма Алефтина Викторовна</t>
  </si>
  <si>
    <t>лушателям подготовительных отделений, для студентов-монголов, а также студентам-иностранцам, обучающихся на младших курсах разных направлений подготовки.</t>
  </si>
  <si>
    <t>1. Глоссарий – 98 термина
2. Презентации – 9
3. Тесты - 8
4. Страница – 8
5. Банк вопросов – 112 вопросов
6. Гиперссылка - 5</t>
  </si>
  <si>
    <t>Введение в языкознание. Практикум.</t>
  </si>
  <si>
    <t xml:space="preserve">1. Глоссарий (120 терминов)
2. Внешние инструменты – 14
3. Семинарские занятия – 4
4. Задания – 13
5. Тесты – 8
6. Презентации – 9
7. Банк вопросов (185 вопросов)
</t>
  </si>
  <si>
    <t>Тувинской филологии и общего языкознания</t>
  </si>
  <si>
    <t>Устное народное творчество</t>
  </si>
  <si>
    <t>Соян Айланмаа Мылдыргыновна</t>
  </si>
  <si>
    <t xml:space="preserve"> 44.03.05 «Педагогическое образование», профили «Родной язык и литература» и «Иностранный язык (английский язык)»</t>
  </si>
  <si>
    <t xml:space="preserve">15 Декабря 2016, 
протокол №4
</t>
  </si>
  <si>
    <t xml:space="preserve">1. Лекции– 3
2. Тесты - 4
3. Банк вопросов – 110 вопросов
4. Задания – 12
</t>
  </si>
  <si>
    <t>Родная диалектология</t>
  </si>
  <si>
    <t>Куулар Елена Мандан-ооловна</t>
  </si>
  <si>
    <t xml:space="preserve">1. Глоссарий (63 термина)
2. Лекции – 9 (33 стр)
3. Тесты – 5
4. Банк вопросов (240 вопросов)
5. Элемент страница-5
</t>
  </si>
  <si>
    <t>Родной язык. Фонетика</t>
  </si>
  <si>
    <t>Сувандии Надежда Дарыевна</t>
  </si>
  <si>
    <t xml:space="preserve">1. Глоссарий (41 терминов)
2. Лекции – 4 (19 стр)
3. Тесты – 5
4. Банк вопросов (180 вопросов)
5. Элемент страница-9
</t>
  </si>
  <si>
    <t xml:space="preserve">Современный тувинский литературный язык. Фонетика </t>
  </si>
  <si>
    <t>Сувандии Надежда Дарыевна, Куулар Елена Мандан-ооловна</t>
  </si>
  <si>
    <t>4.03.05 Педагогическое образование, «Родной язык, литература» и «Иностранный язык (английский язык)», 45.03.01 Филология, «Отечественная филология (тувинский и русский языки)»</t>
  </si>
  <si>
    <t>1.Глоссарий (42 термина)
2.Лекции – 1
3.Практических заданий – 2
4.Заданий по СРС – 26</t>
  </si>
  <si>
    <t>Монгольский язык(для начинающих)</t>
  </si>
  <si>
    <t>Уламсурэн Цэцэгдарь</t>
  </si>
  <si>
    <t>Для студентов изучающих монгольский язык, для повышения квалификации учителей средних общеобразовательных и учреждений среднего профессионального образования, а также для изучения дисциплины "Монгольский язык ".</t>
  </si>
  <si>
    <t>1.Лекция-26
2.Задания-28
3.Тест-6
4.банк вопросов -305 вопросов 
5.Глоссарий-</t>
  </si>
  <si>
    <t>Литературлуг чурт шинчилели</t>
  </si>
  <si>
    <t>Күжүгет Мария Амын-ооловна</t>
  </si>
  <si>
    <t>1. Глоссарий (60 терминов и понятий)
2. Лекции – 9
3. Тесты – 9
4. Презентации - 4
5. Элемент «Задание» - 48
6. Банк вопросов (158 вопросов)</t>
  </si>
  <si>
    <t>История родной литературы (современная тувинская поэзия)</t>
  </si>
  <si>
    <t xml:space="preserve">1. Глоссарий (45 термина)
2. Лекции – 9
3. Тесты – 3
4. Банк вопросов (62 вопросов)
5. Задание - 12
Страницы
</t>
  </si>
  <si>
    <t>Введение в языкознание</t>
  </si>
  <si>
    <t>Куулар Елены Мандан-ооловны</t>
  </si>
  <si>
    <t xml:space="preserve">1. Глоссарий (230 термина)
2. Лекции – 11
3. Тесты – 5
4. Банк вопросов (250 вопросов)
5. Задание - 5
</t>
  </si>
  <si>
    <t>Методика    обучения  родной литературы</t>
  </si>
  <si>
    <t>Чамзырын  Екатерина  Тамбыевна</t>
  </si>
  <si>
    <t xml:space="preserve">1. Глоссарий (87 термина)
2. Лекции – 7
3. Тесты – 381 вопросов)
5. Элемент Файла -1
6. Задание - 10
</t>
  </si>
  <si>
    <t>Тувинский язык для иностранцев</t>
  </si>
  <si>
    <t>Уламсурен Цэцэгдарь</t>
  </si>
  <si>
    <t>43.03.01 "Зарубежное регионоведение", профиль "Азаитское исследование", (Центральная Азия)</t>
  </si>
  <si>
    <t xml:space="preserve">1. Глоссарий (150 термина)
2. Лекции – 20
3. Тесты – 5
4. Банк вопросов (250 вопросов)
5. Элемент страница-5
</t>
  </si>
  <si>
    <t>Амгы тыва литературлуг дыл. Бодуун домак.</t>
  </si>
  <si>
    <t>Риторика. Культура тувинской речи.</t>
  </si>
  <si>
    <t>1. Глоссарий(58 терминов)
2. Лекции – 7
3. Тесты – 4
4. Задания – 7
5. Банк вопросов (120 вопросов)</t>
  </si>
  <si>
    <t>История тувинской литературы</t>
  </si>
  <si>
    <t>Кужугет Мария Амын-ооловна</t>
  </si>
  <si>
    <t>42.03.02 Журналистика, профиль "Печатное средства массовой информатики"</t>
  </si>
  <si>
    <t xml:space="preserve">1. Глоссарий (100 термина)
2. Лекции – 10 в том числе 2 интерактивные (34стр)
3. Тесты – 4
4. Банк вопросов (192 вопросов)
5. Задания к практическим занятиям - 4 (9 заданий)
6. Семинары - 3 (9 заданий)
</t>
  </si>
  <si>
    <t>История родной литературы (роман)</t>
  </si>
  <si>
    <t xml:space="preserve">1. Глоссарий (45 термина)
2. Лекции – 9
3. Тесты – 4
4. Банк вопросов (68 вопросов)
5. Элемент страница-1
6. Задания - 10
</t>
  </si>
  <si>
    <t>Амгы тыва литературлуг дыл. Нарын домак.</t>
  </si>
  <si>
    <t>1. Глоссарий (100 терминов)
2. Лекции – 10(34)2 интер 
3. Тесты – 4
4. Банк вопросов (192 вопросов)
5. Задания-4
6. Семинары-3</t>
  </si>
  <si>
    <t>Монгольский язык для продолжающий</t>
  </si>
  <si>
    <t xml:space="preserve">Уламсурэн Цэцэгдарь </t>
  </si>
  <si>
    <t>44.03.05 Педагогическое образование (с двумя профилями подготовки),профилей «Родной язык, литература» и «Иностранный язык (монгольский)»</t>
  </si>
  <si>
    <t xml:space="preserve">1. Глоссарий (150 термина)
2. Лекции – 28
3. Тесты – 5
4. Банк вопросов (150 вопросов)
5. Задания к практическим занятиям - 75
6. Семинары - 
</t>
  </si>
  <si>
    <t>Литература шинчилээр эртемче киирилде (Введение в литературоведение)</t>
  </si>
  <si>
    <t xml:space="preserve">1. Глоссарий (45 терминов)  
2. Лекции – 9
3. Тесты – 4
4. Банк вопросов (90 вопросов) 
5. Страница -2
6. Элемент Задание – 9
7. Вики -3
</t>
  </si>
  <si>
    <t>Методика преподавания родного языка. Часть 1.</t>
  </si>
  <si>
    <t>Сувандии Надежда Дарыевна, Дамбаа Шенне Вадимовна</t>
  </si>
  <si>
    <t xml:space="preserve">1. Глоссарий (37 терминов)
2. Лекции – 6
3. Тесты – 5
4. Задание -9
5. Банк вопросов - 100
</t>
  </si>
  <si>
    <t>Тыва чогаал төөгүзү (тоожу)</t>
  </si>
  <si>
    <t xml:space="preserve">1. Глоссарий (45 терминов)
2. Лекции – 8
3. Тесты – 4
4. Задание -8
5. Банк вопросов – 90
6. Элемент страница-2
</t>
  </si>
  <si>
    <t>Төрээн (тыва) дыл болгаш чогаалга олимпиадага белеткел. (Подготовка к олимпиаде по родному (тувинскому) языку и литературе)</t>
  </si>
  <si>
    <t>Сувандии Надежда Дарыевна, Соян Айланмаа Мылдыргыновна, Кужугет Мария Амын-ооловна, Монгуш Шенне Вадимовна</t>
  </si>
  <si>
    <t>для учащихся 8-11 классов образовательных учреждений Республики Тыва.</t>
  </si>
  <si>
    <t xml:space="preserve">1. Глоссарий (28 терминов)
2. Лекции  – 4
3. Задания – 8
4. Страница – 1
5. Тесты – 2
6. Банк вопросов (71 вопрос)
</t>
  </si>
  <si>
    <t>Сопоставительная грамматика тувинского и русского языков: именные части речи</t>
  </si>
  <si>
    <t>Хертек Аржаана Борисовна, Салчак Аэлита Яковлевна</t>
  </si>
  <si>
    <t>4.03.05 Педагогическое образование угланыышкынныг, «Родной язык, литература» и «Иностранный язык (английский язык)», 45.03.01 Филология угланыышкынны «Отечественная филология (тувинский и русский языки)»</t>
  </si>
  <si>
    <t xml:space="preserve">1. Глоссарий (31 терминов)
2. Лекции – 9
3. Задания – 5
4. Тесты – 6
5. Банк вопросов (130 вопросов)
</t>
  </si>
  <si>
    <t>Морфология тувинского языка. Глагол и служебные части речи. (Кылыг сөзү болгаш дузалал чугаа кезектери.)</t>
  </si>
  <si>
    <t>Ооржак Байлак Чаш-ооловна, Хертек Аржаана Борисовна</t>
  </si>
  <si>
    <t>45.03.01 Филология, профиль «Отечественная филология (тувинский и русский языки)», 44.03.05. Педагогическое образование (с двумя профилями подготовки) по профилям «Родной язык, литература и Иностранный язык (английский язык)».</t>
  </si>
  <si>
    <t xml:space="preserve">1. Глоссарий (14 терминов)
2. Лекции – 12
3. Тесты – 3
4. Банк вопросов (100 вопросов)
5. Задания – 8
</t>
  </si>
  <si>
    <t>Методика преподавания родного языка. Часть 2.</t>
  </si>
  <si>
    <t>Сувандии Надежда Дарыевна, Монгуш Шенне Вадимовна</t>
  </si>
  <si>
    <t xml:space="preserve">1. Глоссарий (32 термин)
2. Лекции –4
3. Тесты – 5
4. Банк вопросов (80 вопросов)
1. Задания – 5
</t>
  </si>
  <si>
    <t>Тыва шии чогаалы (1921-1945 чч.) (Тувинская драматургия (1921-1945 гг.))</t>
  </si>
  <si>
    <t>2 курса направления подготовки 44.03.05 Педагогическое образование, профили «Родной язык, литература» и «Иностранный язык (английский язык) филологического факультета </t>
  </si>
  <si>
    <t xml:space="preserve">1. Глоссарий (44 термина)
2. Лекции – 6
3. Тесты – 4
4. Банк вопросов (75 вопросов)
5. Задание – 6
6. Элемент страница - 2
</t>
  </si>
  <si>
    <t>Бурунгу дылдар (орхон-енисей бижимелдери)</t>
  </si>
  <si>
    <t>Куулар Елена Мандан-ооловна, Ондар Чойган Геннадиевич</t>
  </si>
  <si>
    <t>44.03.05 Педагогическое образование (с двумя профилями подготовки), профили «Родной язык, литература» и «Иностранный язык (английский язык)»</t>
  </si>
  <si>
    <t>1. Глоссарий – 115 терминов
2. Лекции – 5
3. Тесты - 3
4. Страница – 10
5. Банк вопросов – 331 вопрос
6. Задания - 5</t>
  </si>
  <si>
    <t>Амгы тыва литературлуг дыл. Морфология: аттыг чугаа кезектери.</t>
  </si>
  <si>
    <t>Хертек Аржаана Борисовна, Ооржак Байлак Чаш-ооловна</t>
  </si>
  <si>
    <t>45.03.01 Филология «Отечественная филология (тувинский и русский языки)», 44.03.05. Педагогическое образование (с двумя профилями подготовки), профили «Родной язык, литература и Иностранный язык (английский язык)» бакалавриата.</t>
  </si>
  <si>
    <t>1. Глоссарий – 25 терминов
2. Лекции – 12
3. Тесты - 7
4. Банк вопросов – 90 вопросов
5. Задания - 6</t>
  </si>
  <si>
    <t>Тыва дылдын лексикологиязы (Лексикология тувинского языка)</t>
  </si>
  <si>
    <t>Бавуу-Сюрюн Мира Викторовна</t>
  </si>
  <si>
    <t>2 курса  филологического факультета, по направлению подготовки бакалавриата 44.03.05 Педагогическое образование, (с двумя профилями подготовки) профили "Родной язык, литература" и "Иностранный язык" (английский)</t>
  </si>
  <si>
    <t>1. Глоссарий – 21 терминов
2. Лекции – 7
3. Тесты - 3
4. Банк вопросов – 60 вопросов
5. Задания - 8</t>
  </si>
  <si>
    <t>Современный монгольский язык: фонетика</t>
  </si>
  <si>
    <t>Уламсурен Цецегдарь</t>
  </si>
  <si>
    <t>1 курса ЗФО филологического факультета, по направлению подготовки бакалавриата 44.03.05 Педагогическое образование, (с двумя профилями подготовки) профили "Родной язык, литература" и "Иностранный язык" (монгольский язык)". </t>
  </si>
  <si>
    <t>1. Глоссарий – 40 терминов
2. Лекции – 6
3. Тесты - 7
4. Банк вопросов – 306 вопросов
5. Задания - 18</t>
  </si>
  <si>
    <t>ФМФ</t>
  </si>
  <si>
    <t>Информатики</t>
  </si>
  <si>
    <t>Основы программирования</t>
  </si>
  <si>
    <t>Тюлюш Марта Кан-ооловна</t>
  </si>
  <si>
    <t>44.03.05 "Педагогическое образование", профили "Информатика" и "Математика"</t>
  </si>
  <si>
    <t>22.09.2016 г протокол №1</t>
  </si>
  <si>
    <t xml:space="preserve">1. Глоссарий(37 терминов)
2. Лекции - 11
3. Тесты - 6
4. Лабораторные работы - 5
5. Банк вопросов(132 вопроса)
6. Видеолекции - 2
7. Анкетирование(34 студента)
</t>
  </si>
  <si>
    <t>Архитектура компьютера</t>
  </si>
  <si>
    <t>17.11.2016 протокол №3</t>
  </si>
  <si>
    <t xml:space="preserve">1. Глоссарий(20 терминов)
2. Лекции - 31
3. Тесты - 1
4. Лабораторные работы - 5
5. Банк вопросов(50 вопросов)
6. Страницы(вопросы к зачету, литература) - 2
</t>
  </si>
  <si>
    <t>Методы решения общеинженерных задач</t>
  </si>
  <si>
    <t>Хойларак Зоя Комбуй-ооловна</t>
  </si>
  <si>
    <t>23.03.02 "Наземные транспортно-технологические комплексы", профиль "Автомобили и автомобильное хозяйство", 08.03.01 "Строительство", профиль "Промышленное и гражданское строительство", 13.03.02 "Электроэнергетика и электротехника", профиль "Электроснабжение; 23.05.01 "Наземные транспортно-технологические средства", специальзация "Подъемно-транспортные сторитлеьные дорожные средства и оборудования", 21.05.04 "Горное дело", специализация "Открытые горные работы"</t>
  </si>
  <si>
    <t xml:space="preserve">15.12.2016, 
протокол №4
</t>
  </si>
  <si>
    <t>1. Элемент Страница - 3
2. Практические упражнения - 5
3. Глоссарий(14 терминов)
4. Тест - 1
5. Лабораторные работы - 5
6. Электронные ресурсы - 1
7. Банк вопросов - 30 вопросов</t>
  </si>
  <si>
    <t>Методика обучения информатике ИТ одаренных учащихся</t>
  </si>
  <si>
    <t>Куулар Долаана Орлан-ооловна, преподаватель кафедры информатики</t>
  </si>
  <si>
    <t>1. Лекции - 19(из них - 4 интерактивные)
2. Задания - 12
3. Ситуационные задачи - 3
4. Задание-картирование
5. Задания-проекты - 2</t>
  </si>
  <si>
    <t>Теория информации</t>
  </si>
  <si>
    <t>Ооржак Чойгана Камаевна</t>
  </si>
  <si>
    <t>02.03.02 "Фундаментальная информатика и информационные технологии"</t>
  </si>
  <si>
    <t>1. Глоссарий(70 терминов)
2. Лекции  - 6(из них - 4 интерактивные)
3. Тесты - 2
4. Задания - 4
5. Банк вопросов(40 вопросов)</t>
  </si>
  <si>
    <t>Социальные и этические вопросы информационных технологий</t>
  </si>
  <si>
    <t>Тюлюш Марта Кан-ооловна, доцент кафедры информатики</t>
  </si>
  <si>
    <t>23.11.2017, протокол №3</t>
  </si>
  <si>
    <t>1. Глоссарий(90 терминов)
2. Лекции - 23
3. Тесты - 6
4. Презентации - 23
5. Банк вопросов(287 вопросов)
6. Элемент "Задание" - 2</t>
  </si>
  <si>
    <t>Информационные технологии</t>
  </si>
  <si>
    <t>Ооржак Чойгана Камаевна, Монгуш Марьям Маадыр-ооловн</t>
  </si>
  <si>
    <t xml:space="preserve"> Лесное Дело
35.03.07 Технология производства и переработки сельскохозяйственной продукции
44.03.01 Педагогическое образование, профиль родной язык и литература
44.03.05 Педагогическое образование(с двумя профилями подготовки), профили русский язык и литература
44.03.05 педагогическое образование(с двумя профилями подготовки), русский язык и иностранный язык(китайский язык)</t>
  </si>
  <si>
    <t>1. Глоссарий(50 терминов)
2. Лекции - 6(из них - 2 интерактивные)
3. Тесты - 5
4. Презентации - 2
5. Банк вопросов(108 вопросов)
6. Видеоролик - 2</t>
  </si>
  <si>
    <t>Тьюторская деятельность учителя информатики</t>
  </si>
  <si>
    <t>Куулар Долаана Орлан-ооловна</t>
  </si>
  <si>
    <t>44.03.05 "Педагогическое образование", профили "Математика" и "Информатика"</t>
  </si>
  <si>
    <t>1. Глоссарий(60 терминов)
2. Лекции - 18(из них - 6 интерактивные)
3. Задания - 10(с примерами выполнения)
4. Тесты - 4
5. Презентации - 5
6. Банк вопросов(150 вопросов)
7. Анкета - 1</t>
  </si>
  <si>
    <t>Информатика</t>
  </si>
  <si>
    <t>Хойлаарак Зоя Комбуй-ооловна</t>
  </si>
  <si>
    <t>23.03.02 «Наземные транспортно-технологические комплексы»,  профиль «Автомобили и автомобильное хозяйство», 08.03.01 «Строительство», профиль «Промышленное и гражданское строительство», 13.03.02 «Электроэнергетика и электротехника», профиль «Электроснабжение»; специалитета по направлению 23.05.01 «Наземные транспортно-технологические средства», специализация «Подъемно-транспортные, строительные дорожные средства и оборудования», 21.05.04 «Горное дело», специализация «Открытые горные работы»</t>
  </si>
  <si>
    <t xml:space="preserve">1. Элемент Страница - 7
2. Лекция - 1
3. Файл - 11
4. Задание - 14
5. Глоссарий (44 терминов) -1
6. Тест - 10
7. Гиперссылка - 1
8. Пояснение - 5
9. Банк вопросов - 209 вопросов
</t>
  </si>
  <si>
    <t>Робототехника на основе Arduino</t>
  </si>
  <si>
    <t>Дартан-оол Амир Демир-оолович</t>
  </si>
  <si>
    <t>для студентов 4 курса, 44.03.05 "Педагогическое образование", профили информатика и математика; 3 курс, 02.03.02 "Фундаментальная информатика и информационные технологии"; для слушателей курсов квалификации "Робототехника на основе Arduino";учащихся средних школ по программе доп. образования "Робототехника на основе Arduino</t>
  </si>
  <si>
    <t>1. Глоссарий(31 терминов)
2. Лекции - 1-
3. Задания - 10
4. Тесты - 1
5. Банк вопросов(160 вопросов)</t>
  </si>
  <si>
    <t>Тюлюш Марты Кан-ооловны</t>
  </si>
  <si>
    <t>08.03.01 «Строительство», профили «Промышленное и гражданское строительство»</t>
  </si>
  <si>
    <t xml:space="preserve">1. Глоссарий (30 терминов)
2. Лекции – 8
3. Тесты – 5
4. Презентации -4
5. Элемент «Задание» -8
6. Банк вопросов (200 вопросов)
</t>
  </si>
  <si>
    <t>Сетевые образовательные инициативы</t>
  </si>
  <si>
    <t>Куулар Долааны Орлан-ооловны, Сат Саяны Кок-ооловны</t>
  </si>
  <si>
    <t xml:space="preserve">для учителей школ, преподавателей ТувГУ и студентов педагогических направлений ТувГУ
(направление подготовки, профиль/магистерская программа, программа повышения квалификации, программа дополнительного образования
</t>
  </si>
  <si>
    <t xml:space="preserve">1. Глоссарий (21 терминов)
2. Лекции – 14
3. Задания – 16 
4. Тесты – 4
5. Банк вопросов (333 вопросов)
</t>
  </si>
  <si>
    <t>Основы программирования на языке Python</t>
  </si>
  <si>
    <t>для студентов 4 курса, 44.03.05 "Педагогическое образование", профили информатика и математика</t>
  </si>
  <si>
    <t>1. Глоссарий(60 терминов)
2. Лекции - 15
3. Тесты - 9
4. Презентации - 1
5. Элемент Задания - 7
6. Банк вопросов(310 вопросов)</t>
  </si>
  <si>
    <t>Основы программирования. Часть 2.</t>
  </si>
  <si>
    <t>Тюлюш Марта Кан-ооовна</t>
  </si>
  <si>
    <t>1. Глоссарий (28 терминов)
2.  Лекции – 12
3.Видеоматериалы– 3 
4. Тесты – 4
5. Банк вопросов (120 вопросов)
6. Презентаций -6
7. Элемент «Задание» - 4
8.Элемент «Страница» -3</t>
  </si>
  <si>
    <t>ИКТ для инклюзивного образования</t>
  </si>
  <si>
    <t>Домур-оол Чойгана Дмитриевна</t>
  </si>
  <si>
    <t xml:space="preserve">для студентов педагогических направлений ТувГУ, преподавателей ТувГУ и учителей школ. 
</t>
  </si>
  <si>
    <t xml:space="preserve">1. Глоссарий (20 терминов)
2. Лекции – 12
3. Задания – 4 
4. Тесты – 4
5. Банк вопросов (229 вопросов)
</t>
  </si>
  <si>
    <t>Информационно-коммуникационные технологии в профессиональной деятельности</t>
  </si>
  <si>
    <t>Хойлаарак Зои Комбуй-ооловны, Ооржак Чойганы Камаевны, Монгуш Марьям Маадыр-ооловны</t>
  </si>
  <si>
    <t xml:space="preserve">для руководителей образовательных учреждений, их заместителей и педагогических работников всех ступеней образования (учителя, преподаватели, методисты, воспитатели, репетиторы)
(направление подготовки, профиль/магистерская программа, программа повышения квалификации, программа дополнительного образования
</t>
  </si>
  <si>
    <t xml:space="preserve">1. Глоссарий (46 терминов)
2. Элемент «Лекция» – 24
3. Пакет Scorm – 1
4. Тесты – 4
5. Элемент «Задание» – 3
6. Элемент «Файл» – 2
7. Элемент «Страница» – 2
8. Банк вопросов (140 вопросов)
</t>
  </si>
  <si>
    <t>Архитектура вычислительных систем</t>
  </si>
  <si>
    <t xml:space="preserve">02.03.02 «Фундаментальная информатики и информационные технологии
 (направление подготовки, профиль/магистерская программа, программа повышения квалификации, программа дополнительного образования
</t>
  </si>
  <si>
    <t xml:space="preserve">1. Глоссарий (28 терминов)
2. Лекции – 32
3. Тесты – 7
4. Презентации -6
5. Банк вопросов (224 вопроса)
</t>
  </si>
  <si>
    <t>Информатика в инклюзивном образовании</t>
  </si>
  <si>
    <t xml:space="preserve">для студентов педагогических направлений ТувГУ, преподавателей ТувГУ и учителей школ. 
(направление подготовки, профиль/магистерская программа, программа повышения квалификации, программа дополнительного образования
</t>
  </si>
  <si>
    <t xml:space="preserve">1. Глоссарий (20 терминов)
2. Лекции – 11
3. Заданий – 6 
4. Дополнительных заданий – 4
5. Тесты – 4
6. Банк вопросов (214 вопросов)
</t>
  </si>
  <si>
    <t xml:space="preserve">Методика обучения информатике. Часть1. Общая </t>
  </si>
  <si>
    <t xml:space="preserve">Куулар Долаана Орлан-ооловна, Тапышпан Павел </t>
  </si>
  <si>
    <t xml:space="preserve">44.05.03 «Педагогическое образование», профили «Информатика» и «Математика», профили «Математика» и «Информатика»
(направление подготовки, профиль/магистерская программа, программа повышения квалификации, программа дополнительного образования
</t>
  </si>
  <si>
    <t xml:space="preserve">1. Глоссарий (28 терминов)
2. Лекции – 15
3. Задания – 7 
4. Тесты – 5
5. Банк вопросов (145 вопросов)
</t>
  </si>
  <si>
    <t>Программирование</t>
  </si>
  <si>
    <t xml:space="preserve">44.03.05 «Педагогическое образование», профили «Информатика» и «Математика», 
(направление подготовки, профиль/магистерская программа, программа повышения квалификации, программа дополнительного образования
</t>
  </si>
  <si>
    <t xml:space="preserve">1. Глоссарий (37 терминов)
2. Лекции – 12
3. Тесты – 6
4. Презентации -7
5. Банк вопросов (280 вопросов)
6. Видеолекции – 1
7. Гиперссылка -1
</t>
  </si>
  <si>
    <t>Электронно-образовательные ресурсы для детей с особыми образовательными потребностями</t>
  </si>
  <si>
    <t xml:space="preserve">1. Глоссарий (50 терминов)
2. Лекции – 6
3. Заданий – 3 
4. Тесты – 2
5. Банк вопросов (50 вопросов)
</t>
  </si>
  <si>
    <t>Информационно-коммуникационные технологии</t>
  </si>
  <si>
    <t>для студентов 1 курса очной, очно - заочной и заочной форм обучения по всем направлениям подготовки бакалавров Кызылского педагогического института ТувГУ</t>
  </si>
  <si>
    <t xml:space="preserve">1. Элемент Страница - 2
2. Лекция - 5
3. Файл - 2
4. Задание - 10
5. Глоссарий (44 терминов) -1
6. Тест - 5
7. Банк вопросов - 166 вопросов
</t>
  </si>
  <si>
    <t>Дистанционные образовательные технологии</t>
  </si>
  <si>
    <t>44.04.01 "Педагогическое образование"</t>
  </si>
  <si>
    <t>1. Глоссарий(22 термина)
2. Лекции - 12
3. Тесты - 2
4. Презентации - 1
5. Банк вопрсов(122 вопроса)</t>
  </si>
  <si>
    <t>Информационные и коммуникационные технологии</t>
  </si>
  <si>
    <t>Ооржак  Чойгана Камаевна</t>
  </si>
  <si>
    <t xml:space="preserve">36.03.02 "Зоотехния", 35.03.01 "Лесное дело",  35.03.01 "Технология П и ПСХП "
 (направление подготовки, профиль/магистерская программа, программа повышения квалификации, программа дополнительного образования
</t>
  </si>
  <si>
    <t xml:space="preserve">1. Глоссарий - 45
2. Элемент «Лекция» -18
3. Элемент «Задание» - 4
4. Гиперссылки – 5
5. Видеолекция - 2
6. Тесты - 4
7. Банк вопросов - 242
</t>
  </si>
  <si>
    <t>Основы языка программирования Java</t>
  </si>
  <si>
    <t>Тугар-оол Эрес Чкаловович, Монгуш Чодураа Михайловна</t>
  </si>
  <si>
    <t>3 курс "Фундаментальня информатика и информационные технологии" и "Педагогическое образование", профиль "Информатика и математика", а также для преподавателей ТувГУ и учителей школ</t>
  </si>
  <si>
    <t>1. Глоссарий(62 термина)
2. Лекции - 9
3. Заданий - 6
4. Тесты - 4
5. Банк вопросов(164 вопроса)</t>
  </si>
  <si>
    <t>Создание интерактивного сайта учителя для дистанционного обучения</t>
  </si>
  <si>
    <t>Тарыма Алдынсай Константиновна</t>
  </si>
  <si>
    <t>для учителей и студентов 3, 4 курсов "Педагогическое образование"</t>
  </si>
  <si>
    <t>1. Глоссарий(53 термина)
2. Лекции - 5
3. Заданий - 1
4. Интерактивные ссылки - 2
5. Презентации - 1
6. Страниц - 3</t>
  </si>
  <si>
    <t>Основы визуального проектирования приложений на языке Java</t>
  </si>
  <si>
    <t>Монгуш Чодура Михайловна, Тугар-оол Эрес Чкаловович</t>
  </si>
  <si>
    <t>"Фундаментальная информатика и информационные технологии" и "Педагогическое образование", профиль "Информатика и математика", а также для преподавателей ТувГУ и учителей школ</t>
  </si>
  <si>
    <t>1. Глоссарий(55 терминов)
2. Лекции - 6(20 эл)
3. Заданий - 8
4. Тесты - 4
5. Банк вопросов(174 вопроса)
6. Страниц - 2</t>
  </si>
  <si>
    <t>Операционные системы</t>
  </si>
  <si>
    <t>Тугар-оол Эрес Чкаловович, Монгуш Чодура Михайловна</t>
  </si>
  <si>
    <t>"Фундаментальная информатика и информационные технологии" , а также для преподавателей ТувГУ и учителей школ</t>
  </si>
  <si>
    <t>1. Глоссарий(50 терминов)
2. Лекции - 9(47 эл)
3. Заданий - 5
4. Тесты - 3
5, Банк вопросов(174 вопроса)</t>
  </si>
  <si>
    <t>Алгоритмизация и программирование</t>
  </si>
  <si>
    <t>Монгуш Чодураа Михайловна, Тюлюш Марта Кан-ооловна, Далаа Сергей Монгушевич, Арапчор Татьяна Алексеевна.</t>
  </si>
  <si>
    <t xml:space="preserve">44.03.05 «Педагогическое образование», профили «Математика» и «Информатика», 01.03.01 Математика, профиль «Экономико-математические методы».
(направление подготовки, профиль/магистерская программа, программа повышения квалификации, программа дополнительного образования)
</t>
  </si>
  <si>
    <t xml:space="preserve">1. Глоссарий (27 терминов)
2. Лекции – 9
3. Тесты – 3
4. Презентации -3
5. Банк вопросов (244 вопроса)
6. Видеолекции – 4
</t>
  </si>
  <si>
    <t>Инклюзивное образование на уроках информатики</t>
  </si>
  <si>
    <t xml:space="preserve">для магистров педагогических направлений ТувГУ. 
(направление подготовки, профиль/магистерская программа, программа повышения квалификации, программа дополнительного образования
</t>
  </si>
  <si>
    <t xml:space="preserve">1. Глоссарий (50 терминов)
2. Лекции – 6
3. Итоговое задание – 1 
4. Итоговый тест – 1
5. Банк вопросов (50 вопросов)
</t>
  </si>
  <si>
    <t>Работа с талантливыми и одаренными детьми</t>
  </si>
  <si>
    <t xml:space="preserve">44.03.01 «Педагогическое образование», профиль «Информационно-коммуникационные технологии в образовании», 
(направление подготовки, профиль/магистерская программа, программа повышения квалификации, программа дополнительного образования)
</t>
  </si>
  <si>
    <t xml:space="preserve">1. Глоссарий (50 терминов)
2. Лекции – 7
3. Тесты – 1
4. Практические работы - 6
5. Банк вопросов (40 вопросов)
6. Самостоятельные работы – 3
</t>
  </si>
  <si>
    <t>Сетевые образовательные проекты</t>
  </si>
  <si>
    <t xml:space="preserve">1. Глоссарий (21 терминов)
2. Лекции – 14
3. Тесты – 5
4. Практические работы - 17
5. Банк вопросов (333 вопроса)
</t>
  </si>
  <si>
    <t>Разработка электронных курсов в системе LMS Moodle</t>
  </si>
  <si>
    <t>Для слушателей курсов повышения квалификации.</t>
  </si>
  <si>
    <t>1.Элемент «Файл» - 10
2.Презентации - 2
3.гиперссылки- 6
4.Авторские видеоматериалы - 9
5.Элемент «Страница» -</t>
  </si>
  <si>
    <t>Исследование операций</t>
  </si>
  <si>
    <t> 44.03.05 "Педагогическое образование", профили "Математика" и "Информатика"</t>
  </si>
  <si>
    <t>1. Глоссарий (30 терминов)
2. Лекции – 10
3. Тесты – 2
4. Презентации -6
5. Банк вопросов (100 вопросов)
6. Элемент «Задание» - 6</t>
  </si>
  <si>
    <t>Компьютерное моделирование</t>
  </si>
  <si>
    <t>1.Глоссарий (32 терминов)
2.Лекции – 5
3.Тесты – 6
4.Задание – 6
5.Видеолекции -7
6.Банк вопросов (102 вопросов)
7.Пакет SCORM-3</t>
  </si>
  <si>
    <t>Теоретические основы информатики</t>
  </si>
  <si>
    <t>1.Глоссарий (69 терминов)
2.Лекции – 8
3.Страница-8
4.Задания-8
5.Тесты – 12
6.Видеолекции -1
7.Банк вопросов (128 вопросов)
8.Пакет SCORM-5</t>
  </si>
  <si>
    <t>3D моделирование в педагогической деятельности</t>
  </si>
  <si>
    <t>44.03.05 Педагогическое образование (с двумя профилями подготовки), профили "Информатика" и "Математика" и  и   направления подготовки 44.03.05 Педагогическое образование (с двумя профилями подготовки), профили "Математика" и "Информатика"</t>
  </si>
  <si>
    <t>1.Глоссарий (50 терминов)
2.Лекции – 6
3.Страница-5
4.Задания-4
5.Тесты – 1
6. Банк вопросов (190 вопросов)</t>
  </si>
  <si>
    <t>Персональные информационные ресурсы педагога</t>
  </si>
  <si>
    <t>Куулар Долаана Орлановна</t>
  </si>
  <si>
    <t xml:space="preserve">44.04.01 Педагогическое образование, направленность (программа) «Информационно-коммуникационные технологии в образовании».
 </t>
  </si>
  <si>
    <t>1.Глоссарий (10 терминов)
2.Лекции – 6
3.Страница-2
4.Задания-3
5.Тесты – 1
6. Банк вопросов (24вопросов)</t>
  </si>
  <si>
    <t>Организация внеклассной работы по информатике</t>
  </si>
  <si>
    <t xml:space="preserve">44.03.05 «Педагогическое образование», профили «Информатика» и «Математика», 
(направление подготовки, профиль/магистерская программа, программа повышения квалификации, программа дополнительного образования)
</t>
  </si>
  <si>
    <t xml:space="preserve">1. Глоссарий (30 терминов)
2. Лекции – 11
3. Тесты – 1
4. Задание - 3
5. Банк вопросов (40 вопросов)
6. Гиперссылки – 2
7. Страница – 2
8. Семинар – 1
9. Вики - 1 
</t>
  </si>
  <si>
    <t>Алгоритмизация и программирование. Часть 2</t>
  </si>
  <si>
    <t>Монгуш Чодураа Михайловна, Тюлюш Марта Кан-ооловна, Далаа Сергей Монгушевич, Арапчор Татьяна Алексеевна</t>
  </si>
  <si>
    <t xml:space="preserve">44.03.05 «Педагогическое образование», профили «Математика» и «Информатика», 01.03.01 Математика, профиль «Экономико-математические методы».
</t>
  </si>
  <si>
    <t xml:space="preserve">1. Глоссарий (20 терминов)
2. Лекции – 5
3. Интерактивные лекции – 1
4. Тесты – 1
5. Задание – 5 
6. Страниц – 3 
7. Файлов – 5 
8. Банк вопросов (67)
</t>
  </si>
  <si>
    <t>Технологии параллельных и распределенных вычислений</t>
  </si>
  <si>
    <t>Монгуш Чодураа Михайловна</t>
  </si>
  <si>
    <t xml:space="preserve">1. Глоссарий (20 терминов)
2. Лекции – 9
3. Интерактивные лекции - 3
4. Тесты – 1
5. Семинары – 2
6. Задание - 4
7. Банк вопросов (60 вопросов)
</t>
  </si>
  <si>
    <t>Разработка электронных курсов в системе LMS Moodle. Часть 2.</t>
  </si>
  <si>
    <t xml:space="preserve">Тюлюш Марта Кан-ооловна </t>
  </si>
  <si>
    <t>1. Элемент файл-18
2. презентации-2
3. Гиперссылки-7
4. Авторские видеоматериалы-3
5. Элемент страница- 1
6. Лекции-1
7. Элемент семинар-1
8. Элемент Wiki-3</t>
  </si>
  <si>
    <t>Введение в Case-технологии</t>
  </si>
  <si>
    <t>Тугар-оол Эрес Чкаловович</t>
  </si>
  <si>
    <t xml:space="preserve">02.03.02 «Фундаментальная информатика и информационные технологии», профиль «Программирование и информационные технологии» 
</t>
  </si>
  <si>
    <t xml:space="preserve">1. Глоссарий- 20 терминов
2. Лекции – 30
3. Тесты – 4
4. Задание-2
5. Банк вопросов (110)
</t>
  </si>
  <si>
    <t>Часть 1: Основы HTML и CSS</t>
  </si>
  <si>
    <t>Ондар Севил Кечил-ооловна</t>
  </si>
  <si>
    <t>02.03.02 "Фундаментальная информатика и информационные технологии", 09.03.03 Прикладная информатика</t>
  </si>
  <si>
    <t>1. Глоссарий (30 терминов)
2. Лекции – 12
3. Тесты – 3
4. Банк вопросов (60 вопросов)
5. Презентация -1
6. Элемент Задание -10
7. Гиперссылка -2</t>
  </si>
  <si>
    <t>Устройство и функционирование компьютера</t>
  </si>
  <si>
    <t xml:space="preserve">1. Глоссарий ( 20  терминов)
2. Лекции – 30
3. Тесты – 3
4. Презентация -1
5. Банк вопросов (178 вопросов)
6. Задания – 1
7. Страница – 7
8. Опрос-1
</t>
  </si>
  <si>
    <t>Безопасность обучающихся в цифровой образовательной среде</t>
  </si>
  <si>
    <t xml:space="preserve">1. Глоссарий (15  терминов)
2. Лекции – 4 
3. Тесты – 1
4. Банк вопросов (30 вопросов)
5. Задания – 2
6. Семинар -1
7. Вики-1
</t>
  </si>
  <si>
    <t>Информационные технологии в профессиональной деятельности</t>
  </si>
  <si>
    <t>44.03.05 «Педагогическое образование»</t>
  </si>
  <si>
    <t xml:space="preserve">1. Элемент Чат- 2
2. Файл -5
3. Страница-18 (1 из них авторская видеолоекция)
4. Лекции – 1
5. Тесты – 2
6. Банк вопросов (50 вопросов)
7. Задания – 5
</t>
  </si>
  <si>
    <t>Язык программирования JavaScript</t>
  </si>
  <si>
    <t>Тугар-оол Эрес Чкаловович, Ондар Севил Кечил-ооловна, Сарыглар Сайдыс Васильевна</t>
  </si>
  <si>
    <t xml:space="preserve">1. Глоссарий (30 терминов)
2. Лекции – 11 (2 из них интерактивные)
3. Тесты – 3
</t>
  </si>
  <si>
    <t>Моделирование информационных процессов</t>
  </si>
  <si>
    <t xml:space="preserve">1. Глоссарий (18 терминов)
2. Лекции – 4
3. Тесты – 5
4. Банк вопросов (86 вопросов)
5. Элемент Задание – 5
6. Пакет SCORM -3
</t>
  </si>
  <si>
    <t>Программирование мобильных устройств</t>
  </si>
  <si>
    <t xml:space="preserve">1. Глоссарий (20 терминов)
2. Лекции – 4
3. Тесты – 5
4. Банк вопросов (210 вопросов)
5. Элемент Задание – 5
6. Гиперссылки - 6
</t>
  </si>
  <si>
    <t>Методика обучения компьютерной грамотности.</t>
  </si>
  <si>
    <t>1. Глоссарий (20 терминов)
2. Лекции – 8(29) 
3. Тесты – 1
4. Банк вопросов (50 вопросов)
5. Задания-13
6. Страница-3</t>
  </si>
  <si>
    <t>ИКТ в образовании</t>
  </si>
  <si>
    <t>Домур-оол Чойгана Дмитриевна, Монгуш Марьям Маадыр-ооловна</t>
  </si>
  <si>
    <t>Дл всех студентов 44.03.05 «Педагогическое образование</t>
  </si>
  <si>
    <t>1. Глоссарий (86 терминов)
2. Лекции – 10(27) 
3. Тесты – 4
4. Банк вопросов (85 вопросов)
5. Задания-10(с вар 3)
6. Страница-1 видео\
7. Вики-3
8. Папка-2
9. Файл 8 (1 през 20 стр</t>
  </si>
  <si>
    <t>Основы кибербезопасности.</t>
  </si>
  <si>
    <t>Куулар Долаана Орлан-ооловна, Хойлаарак Зоя Комбуй-ооловна</t>
  </si>
  <si>
    <t>1. Глоссарий (41 терминов)
2. Лекции – 22(46)  
3. Тесты – 4
4. Банк вопросов (96 вопросов)
5. Страница-6
6. Задание-9
7. Файл-6</t>
  </si>
  <si>
    <t>Ресурсы для онлайн образования</t>
  </si>
  <si>
    <t>Домур-оол Чойгана Дмитриевна, Тюлюш Марта Кан-ооловна, Ооржак Байлак Сарыг-ооловна</t>
  </si>
  <si>
    <t>Для студентов 44.03.05 «Педагогическое образование</t>
  </si>
  <si>
    <t>1. Глоссарий (30 терминов)
2. Лекции – 4
3. Тесты – 2
4. Задание - 5
5. Банк вопросов (52 вопросов)
6. Гиперссылки – 2
7. Страница – 2
8. Семинар – 1
9. Вики - 1 
10. Презентации-4</t>
  </si>
  <si>
    <t>Основы работы в PowerPoint</t>
  </si>
  <si>
    <t>1. Глоссарий (45 терминов)
2. Лекции – 9(32)  
3. Тесты – 1
4. Банк вопросов (101 вопросов)
5. Страница-1
6. Задание-1
7. Файл-1
8. Папка-1
9. Вики-1</t>
  </si>
  <si>
    <t>Численные методы</t>
  </si>
  <si>
    <t>Арапчор Татьяна Алексеевна, Далаа Сергей Монгушович</t>
  </si>
  <si>
    <t xml:space="preserve">1.Глоссарий (50 терминов)
2. Лекции – 39
3. Тесты – 6
4. Банк вопросов (146 вопросов)
5. Задание – 6
</t>
  </si>
  <si>
    <t>Алгоритмизация и программирование. Часть 3.</t>
  </si>
  <si>
    <t>Монгуш Чодураа Михайловна, Далаа Сергей Монгушович, Тюлюш Марта Кан-ооловна</t>
  </si>
  <si>
    <t xml:space="preserve">1. Глоссарий-44 терминов
2. Лекции-8
3. Интерактивные лекции - 3 
4. Лекции с вопросами - 3
5. Видеолекции авторские - 5
6. Тесты - 1
7. Банк вопросов (149)
8. Задание -9
9.  Страница -9
</t>
  </si>
  <si>
    <t>Цифровые инструменты педагога</t>
  </si>
  <si>
    <t>44.04.01 Педагогическое образование, направленность (программа) «Информационно-коммуникационные технологии в образовании».</t>
  </si>
  <si>
    <t xml:space="preserve">1. Глоссарий - 120 терминов
2. Лекции - 10
3. Задание - 6
4. Тесты - 1
5. Презентации - 1
6. Банк вопросов - 40 вопросов
7. Пакет SCORM -1
8. Видео - лекция - 1
9. Вики - 2 </t>
  </si>
  <si>
    <t>Компьютерная графика</t>
  </si>
  <si>
    <t>1. Глоссарий – 36 терминов
2. Файл – 2;
3. Внешний инструмент – 2;
4. Интерактивные лекции – 10 (58 страниц);
5. Элемент задание – 15;
6. Элемент страница – 9;
7. Итоговый тест  –1;
8. Банк вопросов (123 вопросов).</t>
  </si>
  <si>
    <t>Информационные и коммуникационные технологии в юридической деятельности</t>
  </si>
  <si>
    <t>Хойлаарак Зои Комбуй-ооловна</t>
  </si>
  <si>
    <t xml:space="preserve">40.03.01 Юриспруденция, профили «Гражданско-правовой», «Уголовно-правовой». 
(направление подготовки, профиль/магистерская программа, программа повышения квалификации, программа дополнительного образования)
</t>
  </si>
  <si>
    <t xml:space="preserve">1. Глоссарий (40 терминов)
2. Лекции – 7 
3. Гиперссылки – 2
4. Тесты – 4
5. Презентации -3 (45 слайдов)
6. Банк вопросов (145 вопросов)
7. Элемент Задание – 10 (2 из них с вариантами)
8. Элемент Семинар – 2
9. Страница - 1
</t>
  </si>
  <si>
    <t>Создание и обработка цифрового аудио и видео.</t>
  </si>
  <si>
    <t xml:space="preserve">1. Глоссарий - 36 терминов
2. Интерактивные лекции – 19 
3. Форум – 1
4. Тесты – 4
5. Вики -1
6. Банк вопросов - 90 вопросов 
7. Элемент Задание – 7 
8. Элемент Страница - 1
</t>
  </si>
  <si>
    <t>Компьютерное моделирование. Версия 2.</t>
  </si>
  <si>
    <t xml:space="preserve">1. Глоссарий 40 терминов
2. Лекции – 10 
3. Тесты – 3
4. Банк вопросов - 207 вопросов 
5. Элемент Задание – 6
6. Пакет SCORM - 4
</t>
  </si>
  <si>
    <t>Введение в анализ данных</t>
  </si>
  <si>
    <t xml:space="preserve">Монгуш Чодураа Михайловна </t>
  </si>
  <si>
    <t xml:space="preserve">1. Глоссарий 63 термина
2. Лекции – 9
3. Тесты – 4
4. Банк вопросов - 158 вопросов 
5. Элемент Задание – 9
</t>
  </si>
  <si>
    <t>Основы проектирования онлайн-курсов</t>
  </si>
  <si>
    <t>Для магистров педагогических направлений подготовки, а также для слушателей курсов повышения квалификации.</t>
  </si>
  <si>
    <t xml:space="preserve">1. Глоссарий (20 терминов)
2. Лекции – 40
3. Тесты – 1
4. Банк вопросов 120 вопросов
5. Презентации – 11
6. Гиперссылки – 2
</t>
  </si>
  <si>
    <t>02.03.02. «Фундаментальная информатика и информационные технологии»</t>
  </si>
  <si>
    <t xml:space="preserve">1. Глоссарий (90 терминов)
2. Лекции – 21
3. Тесты – 6
4. Банк вопросов - 287 вопросов
5. Презентации – 21
6. Семинар – 2
7. Вики -1
8. Файл - 2
</t>
  </si>
  <si>
    <t xml:space="preserve">Основы программирования. Язык программирования Python. </t>
  </si>
  <si>
    <t>Тюлюш Марта Кан-ооловна, Далаа Сергей Монгушевич, Арапчор Татьяна Алексеевна</t>
  </si>
  <si>
    <t xml:space="preserve">1. Глоссарий (31 терминов)
2. Лекции – 11
3. Тесты – 5
4. Банк вопросов - 302 вопроса
5. Презентации –3
6. Гиперссылки – 1
7. Задание - 4
</t>
  </si>
  <si>
    <t>Для всех направлений подготовки заочной формы обучения</t>
  </si>
  <si>
    <t xml:space="preserve">1. Лекции -2 (интерак)
2. Гиперссылки -1
3. Тесты -11
4. Презентации -8 
5. Банк вопросов -248
6. Элемент задание -3
7. Страница -4
8. SCORM-пакет -11
</t>
  </si>
  <si>
    <t>Подготовка к ЕГЭ по информатике</t>
  </si>
  <si>
    <t>Ондар Севил Кечил-ооловна, Сарыглар Сайдыс Васильевна</t>
  </si>
  <si>
    <t>Дл яслушателей ИДО</t>
  </si>
  <si>
    <t xml:space="preserve">1. Глоссарий-30
2. Лекции-12
3. Гиперссылки-2
4. Презентации-2
5. Элемент задание-4
</t>
  </si>
  <si>
    <t>Компьютерные сети и мультимедиа технологии</t>
  </si>
  <si>
    <t>Домур-оол Чойгана Дмитриевна, Тугар-оол Эрес Чкаловович</t>
  </si>
  <si>
    <t xml:space="preserve">1. Глоссарий -73
2. Файл-24
3. Гиперссылки-4 (1 авторское видео)
4. Тесты-4
5. Банк вопросов-90
6. Элемент задание-12
7. Страница-9
</t>
  </si>
  <si>
    <t>Основы графического дизайна и 3D моделирования. Часть 2.</t>
  </si>
  <si>
    <t xml:space="preserve">1. Глоссарий-78
2. Лекции-9 (6 интерактив)
3. Тесты-3
4. Банк вопросов-254
5. Элемент задание-6
6. SCORM-пакет-2
</t>
  </si>
  <si>
    <t>Основы программирования. Язык программирования Python</t>
  </si>
  <si>
    <t>Тюлюш Марта Кан-ооловна, Тапышпан Павел Михайлович, Хомушку Сайзана Мергеновна, Кол Цевилмаа Эресовна</t>
  </si>
  <si>
    <t>студентов высшего и среднего профессионального образования всех направлений подготовки, школьников при подготовке к ЕГЭ по информатике,  а также для слушателей курсов повышения квалификации.</t>
  </si>
  <si>
    <t>19.10.2023г. Протокол №2</t>
  </si>
  <si>
    <t>1. Глоссарий (31 термин)
2. Лекции – 16 
3. Гиперссылки – 2 
4. Тесты – 7
5. Презентации -3 
6. Банк вопросов (299 вопросов)
7. Элемент Задание – 9 
8. Элемент Страница – 7</t>
  </si>
  <si>
    <t>Методика преподавания информатики. Основная школа. Часть 1.</t>
  </si>
  <si>
    <t>Куулар Долаана Орлан-ооловна, Хомушку Сайзана Мергеновна</t>
  </si>
  <si>
    <t>44.03.05 Педагогическое образование, профили «Математика» и «Информатика», «Информатика» и «Математика»,</t>
  </si>
  <si>
    <t>1. Глоссарий (16 термина)
2. Лекции-14
3. Элемент задание - 6
4. Банк вопросов - 53 вопросов
5. Тесты -5
6. Страница - 6</t>
  </si>
  <si>
    <t>Методика преподавания информатики. Основная школа. Часть 2.</t>
  </si>
  <si>
    <t>1. Глоссарий (18 термина)
2. Лекции-17
3. Элемент задание - 6
4. Банк вопросов - 48 вопросов
5. Тесты -5
6. Страница - 60</t>
  </si>
  <si>
    <t>Обработка естественного языка на Python</t>
  </si>
  <si>
    <t>бакалавриата 02.03.02 Фундаментальная информатика и информационные технологии, 09.03.03 Прикладная информатика</t>
  </si>
  <si>
    <t xml:space="preserve">Интерактивные лекции – 13 
2. Тесты – 1
3. Элемент задание – 4 
4. Элемент страница 8 
5. Элемент Файл – 1 
6. Банк вопросов – 117 вопросов
</t>
  </si>
  <si>
    <t>Веб программирование (PHP)</t>
  </si>
  <si>
    <t>3-го курса физико-математического факультета для направлений подготовки 02.03.02 "Фундаментальная информатика и информационные технологии" и 09.03.03 "Прикладная информатика".</t>
  </si>
  <si>
    <t xml:space="preserve">1. Глоссарий – 27 терминов
2. Файл – 10
3. Тест – 3
4. Гиперссылка – 2
5. Элемент задание 10
6.    Элемент страница 2
6. Лекция – 12
7. Банк вопросов – 101 вопросов
</t>
  </si>
  <si>
    <t>Моделирование информационных процессов. Часть 2</t>
  </si>
  <si>
    <t>2  курсов  направления подготовки 44.03.05 Педагогическое образование (с двумя профилями подготовки), профили "Математика" и "Информатика", "Фундаментальная информатики и информационные технологии"</t>
  </si>
  <si>
    <t xml:space="preserve">Глоссарий (51 терминов)
2. Лекции – 6 
3. Файлы – 7 
4. Тесты – 5
5. Задания - 9
6. Банк вопросов (250 вопроса)
7. Пакет SCORM – 3
</t>
  </si>
  <si>
    <t>Языки программирования (Python). Часть 2</t>
  </si>
  <si>
    <t>Хомушку Сайзана Мергеновна, Куулар Долаана Орлан-ооловна</t>
  </si>
  <si>
    <t>бакалавриата по направлениям 44.03.05 «Педагогическое образование» профили «Математика» и «Информатика», 01.03.01 «Математика», профиль Экономико-математические методы».</t>
  </si>
  <si>
    <t xml:space="preserve">1. Глоссарий (30 терминов)
2. Лекции – 6
3. Гиперссылки – 7 
4. Тесты – 7
5. Презентации -3 
6. Банк вопросов (120 вопросов)
7. Элемент задание – 6 
</t>
  </si>
  <si>
    <t>Информатика. Версия 2</t>
  </si>
  <si>
    <t>Хойлаарак Зоя Комбуй-ооловна, Монгуш Чодураа Михайловна</t>
  </si>
  <si>
    <t xml:space="preserve">1. Глоссарий - (44 терминов)
2. Гиперссылки – 3
3. Тесты – 12
4. Презентации -9
5. Банк вопросов (238 вопросов)
6. Элемент задание – 12 
7. Элемент Пакет SCORM – 4
8. Элемент Внешний инструмент - 1
9. Страница – 5
10. Файл - 1
</t>
  </si>
  <si>
    <t>Компьютерное моделирование и информационные системы</t>
  </si>
  <si>
    <t>4 курса по направлению подготовки «Педагогическое образование» профиля «Начальное образование и информатика».</t>
  </si>
  <si>
    <t xml:space="preserve">1. Глоссарий – 36 терминов
2. Файл – 2
3. Внешний инструмент – 2
4. Элемент задание – 15
5. Элемент страница – 9
6. Банк вопросов (123 вопросов).
7. Интерактивные лекции -10
</t>
  </si>
  <si>
    <t>Применение динамической среды GeoGebra при решении математических задач ( I часть)</t>
  </si>
  <si>
    <t>Сарыглар Сайдыс Васильевна</t>
  </si>
  <si>
    <t>44.03.05 "Педагогическое образование", профили "Математика" и "Информатика", а также для учителей математики для развития профессиональной компетенции  в условиях действующих образовательных стандартов.</t>
  </si>
  <si>
    <t xml:space="preserve">1. Глоссарий – 40 терминов
2. Элемент книга ЭБС – 1
3. Гиперссылка – 16 
4. Элемент задание – 8
5. Лекция – 15 
6. Банк вопросов (120 вопросов).
7. Тесты - 6
</t>
  </si>
  <si>
    <t>Алгоритмизация и программирования. Часть 2</t>
  </si>
  <si>
    <t>Тюлюш Марта Кан-ооловна, Монгуш Чодураа Михайловна, Тугар-оол Эрес Чкаловович. Далаа Сергей Монгушевич Арапчор Татьяна Алексеевна</t>
  </si>
  <si>
    <t>1 курса кафедры информатики ТувГУ, обучающихся по направлениям 44.03.05 Педагогическое образование, профили «Математика» и «Информатика», 01.03.01 Математика, профиль «Экономико-математические методы».</t>
  </si>
  <si>
    <t>Математики</t>
  </si>
  <si>
    <t>Линейная алгебра</t>
  </si>
  <si>
    <t>Танзы Менги Васильевна</t>
  </si>
  <si>
    <t>"Экономика", профиль "Финансы и кредит"</t>
  </si>
  <si>
    <t>22 сентября 2016 г протокол №1</t>
  </si>
  <si>
    <t>1. Глоссарий(10 терминов)
2. Лекции - 10
3. Тесты - 3
4. Банк вопросов(81 вопросов)
5. Анкетирование(30 студентов)</t>
  </si>
  <si>
    <t>Подготовка к ЕГЭ по математике (профильный уровень)</t>
  </si>
  <si>
    <t>Саая Сылдыс Казараковна</t>
  </si>
  <si>
    <t>Для слушателей подготовительного отделения(направление подготовки профиль/магистерская программа, программа повышения квалификации, программа ДО)</t>
  </si>
  <si>
    <t>1. Глоссарий(45 терминов)
2. Лекции - 12
3. Тесты - 4
4. Банк впросов(618 вопросов)
5. Видеоматериалы - 5</t>
  </si>
  <si>
    <t>Элементарная математика. Тригонометрия.</t>
  </si>
  <si>
    <t>Кара-Сал Надежда Маасовна</t>
  </si>
  <si>
    <t>Для студентов 2 курсов очной формы бакалавриата по направлению 44.03.05 «Педагогическое образование», профили «Математика» и «Информатика»</t>
  </si>
  <si>
    <t>1. Глоссарий (18 терминов)
2.  Лекции – 4
3. Тесты – 10
5. Банк вопросов (279 вопрос)
6. Элемент «Задание» -9</t>
  </si>
  <si>
    <t>Векторная алгебра</t>
  </si>
  <si>
    <t>Танова Оксана Монгушевна</t>
  </si>
  <si>
    <t xml:space="preserve">44.03.05 Педагогическое образование, профили «Математика» и «Информатика», «Информатика» и «Математика», «Физика» и «Астрономия»,
02.03.02 «Фундаментальная информатика и информационные технологии», 01.03.01. «Математика».
Также курс предназначен для бакалавров по направлениям подготовки факультетов ИТФ, ЭФ и СХФ
</t>
  </si>
  <si>
    <t xml:space="preserve">1. Глоссарий (44 терминов).
2. Лекции – 9.
3. Тесты – 9.
4. Практические работы – 9.
5. Банк вопросов (244 вопрос)
</t>
  </si>
  <si>
    <t>Теория вероятностей и математическая статистика</t>
  </si>
  <si>
    <t>Хурума Анна Кыс-ооловна</t>
  </si>
  <si>
    <t>44.03.05 Педагогическое образование (с двумя профилями подготовки), профили «Математика» и «Информатика», «Информатика» и «Математика», 02.03.02. «Фундаментальная информатика и информационные технологии», 01.03.01. «Математика»</t>
  </si>
  <si>
    <t xml:space="preserve">1. Глоссарий (51 термин)
2. Лекции – 18
3. Тесты – 5
4. Элемент «Задание» - 10 (9 лабораторных работ, 1 контрольная работа)
5. Банк вопросов (155 вопросов)
6. Элемент «Страница» - 6
</t>
  </si>
  <si>
    <t>Дискретная математика. Модуль: Комбинаторика</t>
  </si>
  <si>
    <t>Троякова Галина Александровна,  Саая Сылдыс Казараковна</t>
  </si>
  <si>
    <t>для студентов физико-математического факультета всех направлений подготовки (направление подготовки, профиль/магистерская программа, программа повышения квалификации, программа дополнительного образования)</t>
  </si>
  <si>
    <t xml:space="preserve">1. Глоссарий (17 терминов)
2. Лекции – 2
3. Тесты – 2
4. Банк вопросов (200 вопросов)
5. Элемент страница-5
</t>
  </si>
  <si>
    <t>Дифференциальные уравнения</t>
  </si>
  <si>
    <t>Танзы Менги Васильевны, Бичи-оол Елены Карловны,  Крум Елены Валерьевны, Саая Сылдыс Казараковны</t>
  </si>
  <si>
    <t xml:space="preserve">1. Глоссарий (13 терминов)
2. Лекции – 2
3. Тесты – 1
4. Банк вопросов (200 вопросов)
</t>
  </si>
  <si>
    <t>Дискретная математика. Модуль Булевы функции.</t>
  </si>
  <si>
    <t>Троякова Галина Александровна, Саая Сылдыс Казараковна</t>
  </si>
  <si>
    <t xml:space="preserve">44.03.05 «Педагогическое образование», профили «Математика» и «Информатика», 44.03.05 «Педагогическое образование», профили «Информатика» и «Математика», 02.03.02. «Фундаментальная информатика и информационные технологии».
(направление подготовки, профиль/магистерская программа, программа повышения квалификации, программа дополнительного образования)
</t>
  </si>
  <si>
    <t xml:space="preserve">1. Глоссарий (27 терминов)
2. Лекции – 7
3. Тесты – 5
4. Презентация – 1
5. Задания для самостоятельного решения – 2
6. Банк вопросов (212 вопросов)
</t>
  </si>
  <si>
    <t>Математика</t>
  </si>
  <si>
    <t>Танзы Менги Васильевна, Бичи-оол Елена Карловна, Ивирсина Нина Борисовна</t>
  </si>
  <si>
    <t>1 и 2 курсы ФМФ, ИТФ, ЭФ и СХФ, все направления</t>
  </si>
  <si>
    <t>1. Лекции - 11
2. Заданий - 9
3. Глоссарий - 80
4. Тесты - 4
5. Банк вопрсов(200 вопросов)</t>
  </si>
  <si>
    <t>Производные и их применение</t>
  </si>
  <si>
    <t>Бичи-оол Елена Карловна, Власова Любовь Николаевна, Саая Сылдыс Казараковна</t>
  </si>
  <si>
    <t>1. Лекции - 3
2. Тесты - 3
3. Банк вопросов(255 вопросов)
4. Презентация - 1
5. Задания - 3
6. Страниц - 2
7. Видеолекции - 2</t>
  </si>
  <si>
    <t>Методика обучения тригонометрии</t>
  </si>
  <si>
    <t>Кара-Сал Надежды Маасовны Тановой Оксаны Монгушовн</t>
  </si>
  <si>
    <t>44.03.05 «Педагогическое образование», профиль «Математика» и «Информатика», 44.03.05 «Педагогическое образование», профиль «Информатика» и «Математика»,</t>
  </si>
  <si>
    <t>1. Лекции – 7
2. Тесты – 11
3. Банк вопросов (319 вопросов)</t>
  </si>
  <si>
    <t>Геометрия. Часть 1</t>
  </si>
  <si>
    <t>1 курс, ИТФ, ЭФ и СХФ</t>
  </si>
  <si>
    <t>1. Лекции - 0
2. Заданий - 0
3. Глоссарий - 5
4. Тесты - 8
5. Банк вопросов(92 вопроса)
6. Гиперссылки - 4
7. Файл - 11</t>
  </si>
  <si>
    <t>Алгебра-1. Введение в алгебру.</t>
  </si>
  <si>
    <t xml:space="preserve">44.03.05 «Педагогическое образование», профиль «Математика» и «Информатика», 44.03.05 «Педагогическое образование», профиль «Информатика» и «Математика», 02.03.02. «Фундаментальная информатика и информационные технологии».
(направление подготовки, профиль/магистерская программа, программа повышения квалификации, программа дополнительного образования)
</t>
  </si>
  <si>
    <t xml:space="preserve">1. Глоссарий (35 терминов)
2. Лекции – 6
3. Тесты – 5
4. Банк вопросов (215 вопросов)
5. Самостоятельная и контрольная работы- 2
</t>
  </si>
  <si>
    <t>Алгебра-1. Линейная алгебра.</t>
  </si>
  <si>
    <t>Троякова Галины Александровна, Саая Сылдыс Казараковна</t>
  </si>
  <si>
    <t xml:space="preserve">1. Глоссарий (20 терминов)
2. Лекции – 5
3. Тесты – 6
4. Задание – 7
5. Банк вопросов (265 вопросов)
</t>
  </si>
  <si>
    <t>Теория чисел -1. Делимость целых чисел.</t>
  </si>
  <si>
    <t>Для студентов физико-математического факультета всех направлений бакалавриата.</t>
  </si>
  <si>
    <t>1. Глоссарий (30 терминов)
2. Лекции – 4
3. Задания –5
4. Элемент страница - 3
5. Задание – 5
6. Банк вопросов (365 вопросов)</t>
  </si>
  <si>
    <t>Методы оценочной деятельности учителя математики по ФГОС</t>
  </si>
  <si>
    <t>магистрантов физико-математического факультета.</t>
  </si>
  <si>
    <t>1. Глоссарий (25 терминов)
2. Лекции-8
3. Тесты-4
4. Задание-12
1. Банк вопросов-207</t>
  </si>
  <si>
    <t>Избранные вопросы математического анализа (часть 2)</t>
  </si>
  <si>
    <t>Жданок Александр Иванович, Хурума Анна Кыс-ооловна</t>
  </si>
  <si>
    <t>1. Глоссарий (35 терминов)
2. Лекции – 17
3. Тесты – 3
4. Банк вопросов (75 вопросов)
5. Элемент «Страница» - 3</t>
  </si>
  <si>
    <t xml:space="preserve">Введение в математический анализ </t>
  </si>
  <si>
    <t>Власова Любовь Николаевна</t>
  </si>
  <si>
    <t>Ддля всех направлений</t>
  </si>
  <si>
    <t xml:space="preserve">1. Глоссарий (25 терминов)
2. Лекции – 10
3. Тесты – 3
4. Задание – 4
5. Банк вопросов (163 вопросов)
</t>
  </si>
  <si>
    <t>Геометрия. Часть 2</t>
  </si>
  <si>
    <t>Танзы Менги Васильевна, Крум Елена Валерьевна</t>
  </si>
  <si>
    <t>01.03.01. Математика, профиль «Экономико-математические методы», 44.03.05. Педагогическое образование (с двумя профилями подготовки), профили «Математика» и «Информатика». </t>
  </si>
  <si>
    <t>1. Глоссарий-37
2. Лекции-9
3. Видео-лекция-4
4. Задания-9
5. Тесты-3
6. Презентации-3
6. Банк вопросов-80</t>
  </si>
  <si>
    <t>Интегралы и их применение</t>
  </si>
  <si>
    <t>Бичии-оол Елена Карловна</t>
  </si>
  <si>
    <t>Для студентов физико-математического факультета всех направлений подготовки</t>
  </si>
  <si>
    <t>1. Лекции-8
2. Тесты-3
3. Банк вопросов-219
4. Гиперссылки-2
6. Задание-4</t>
  </si>
  <si>
    <t>Аналитическая геометрия плоскости</t>
  </si>
  <si>
    <t>Танова Оксана Монгушовна, Бурбужук Долбан Эдуардовна</t>
  </si>
  <si>
    <t>1. Глоссарий-27
2. Лекции-7
3. Тесты-8
4. Задание-7
6. Банк вопросов-210</t>
  </si>
  <si>
    <t>Математические методы обработки данных для студентов нематематических направлений подготовки</t>
  </si>
  <si>
    <t>Сотников Алексей Игоревич</t>
  </si>
  <si>
    <t>Для студентов нематематических направлений подготовки</t>
  </si>
  <si>
    <t>1. Глоссарий-47
2. Лекции-8
3. Тесты-4
4. Презентации-6
5. Банк вопросов-320
5. Гипперссылка-4</t>
  </si>
  <si>
    <t>Элементы математического анализа</t>
  </si>
  <si>
    <t>1 Глоссарий 97(терминов)
6. Лекции – 26
7. Тесты-6
8. Банк вопросов (300 вопроса)
9. Элемент Страница-3
10. Задание-6
11. Видеоматериал-7</t>
  </si>
  <si>
    <t>Прикладная математика</t>
  </si>
  <si>
    <t>1. Глоссарий (37 терминов)
2. Лекции – 9
3. гиперссылки -3
4. Задания -3
5. Тесты-4
6. Банк вопросов (205 вопроса)
7. Элемент Страница-2</t>
  </si>
  <si>
    <t>Комплексный анализ</t>
  </si>
  <si>
    <t>Кара-Сал Надежда Маасовна, Хомушку Аяна Мергеновна</t>
  </si>
  <si>
    <t>1. Глоссарий (15 терминов
2. Лекции -9
3. гиперссылки -1
4. Задания -10
5. Тесты-3
6. Банк вопросов (80 вопросов)</t>
  </si>
  <si>
    <t>Математическая логика и теория алгоритмов</t>
  </si>
  <si>
    <t>Танзы Менги Васильевна, Вайнштейн Юлия Владимировна, Шершнева Виктория Анатольевна</t>
  </si>
  <si>
    <t xml:space="preserve">1. Глоссарий (37 терминов)
2. Лекции – 9
3. ПДФ файлы - 24
4. Задания - 24
5. Тесты – 23
6. Банк вопросов (306 вопросов)
7. Форум - 5
8. Страниц – 3
9. Опрос - 1
</t>
  </si>
  <si>
    <t>Эффективные методы решения геометрических задач. Часть 1.</t>
  </si>
  <si>
    <t xml:space="preserve">
Монгуш Айлана Севеновна</t>
  </si>
  <si>
    <t>Для студентов физико-математического факультета всех направлений подготовки.</t>
  </si>
  <si>
    <t xml:space="preserve">1. Глоссарий (67 термина)
2. Лекции – 29
3. Тесты – 7
4. Банк вопросов (98 вопросов) </t>
  </si>
  <si>
    <t>Специальные вопросы геометрии. Часть 1.</t>
  </si>
  <si>
    <t>Монгуш Айлана Севеновна</t>
  </si>
  <si>
    <t>1. Глоссарий (72 термина)
2. Лекции – 8
3. Тесты – 4
4. Банк вопросов (89 вопросов)
5. Задание-2
6. Гиперссылки-4</t>
  </si>
  <si>
    <t>Дискретная математика</t>
  </si>
  <si>
    <t>Танзы Менги Васильевна, Вайнштейн Юлия Владимировна Шершнева Виктория Анатольевна</t>
  </si>
  <si>
    <t xml:space="preserve">1. Глоссарий (37 терминов)
2. Лекции – 22
3. Тесты – 16
4. Банк вопросов (400 вопросов)
5. Страниц -3
</t>
  </si>
  <si>
    <t>Алгебра: многочлены</t>
  </si>
  <si>
    <t>Саая Сылдыс Казараковна, Троякова Галина Александровна</t>
  </si>
  <si>
    <t xml:space="preserve">44.03.05 Педагогическое образование, профили «Математика» и «Информатика», 44.03.05 Педагогическое образование, профили «Информатика» и «Математика», 02.03.02. Фундаментальная информатика и информационные технологии, профиль «Программирование и информационные технологии», 01.03.01 Математика, профиль «Экономико-математические методы»
(направление подготовки, профиль/магистерская программа, программа повышения квалификации, программа дополнительного образования)
</t>
  </si>
  <si>
    <t xml:space="preserve">1. Глоссарий (25 терминов)
2. Лекции – 4
3. Тесты – 5
4. Задания – 6
5. Файл - 1
6. Банк вопросов (163 вопросов)
</t>
  </si>
  <si>
    <t>Математика и методика преподавания математики в профильной школе.</t>
  </si>
  <si>
    <t xml:space="preserve">1. Глоссарий (20 терминов)  
2. Лекции – 3
3. Тесты – 4
4. Банк вопросов (50 вопросов) 
5. Задания-3
</t>
  </si>
  <si>
    <t>ОГЭ по математике (базовый курс)</t>
  </si>
  <si>
    <t>Танзы Менги Васильевна, Саая Сылдыс Казараковна, Хомушку Аяна Мергеновна</t>
  </si>
  <si>
    <t>Для слушателей ИДО</t>
  </si>
  <si>
    <t xml:space="preserve">1. Глоссарий-37 терминов
2. Лекции-5
3. Тесты - 3
4. Банк вопросов (160)
5. Элемент Задание -5
6. Презентация -3
</t>
  </si>
  <si>
    <t>Проектирование и разработка электронных образовательных ресурсов по математике</t>
  </si>
  <si>
    <t> 44.04.01. Педагогическое образование, направленность (программа) «Теория и методика преподавания математики в профильной школе».</t>
  </si>
  <si>
    <t xml:space="preserve">1. Глоссарий-59 терминов
2. Файл-18
3. Тесты - 3
4. Банк вопросов (115)
5. Элемент Задание -5
</t>
  </si>
  <si>
    <t xml:space="preserve">Кратные интегралы </t>
  </si>
  <si>
    <t>Бичи-оол Елена Карловна</t>
  </si>
  <si>
    <t>направлений подготовки Математика, профиль "Экономико-математические методы" и "Математика и информатика"</t>
  </si>
  <si>
    <t>1. Глоссарий-10 терминов
2. Лекции-12
3. Тесты - 4
4. Банк вопросов (144)
5. Элемент Задание -3</t>
  </si>
  <si>
    <t>Аналитическая геометрия в пространстве</t>
  </si>
  <si>
    <t xml:space="preserve">Бурбужук Долбан Эдуардовна
</t>
  </si>
  <si>
    <t xml:space="preserve">1. Глоссарий-15 терминов
2. Лекции-6
3. Тесты - 4
4. Банк вопросов (147)
5. Элемент Задание -3
6. Файл-7
</t>
  </si>
  <si>
    <t>Числовые ряды</t>
  </si>
  <si>
    <t xml:space="preserve">Шактар Ойнарина Очуровна,Кара-Сал Надежда Маасовна </t>
  </si>
  <si>
    <t xml:space="preserve">1. Глоссарий (1 термин)
2. Лекции – 15 
3.  Тесты – 4
4. Банк вопросов (200 вопросов)
5. Задание – 3
6. Страница – 1
7. Семинар – 1 
</t>
  </si>
  <si>
    <t>Элементарная математика. Функции</t>
  </si>
  <si>
    <t xml:space="preserve">1. Глоссарий (20 терминов)
2. Лекции – 6 
3. Видеолекции  – 4 
4. Гиперссылки –4 
5. Тесты – 4
6.  Банк вопросов (146 вопросов)
7.  Задание – 3
8.  Страница – 1
9.  Семинар – 1 
</t>
  </si>
  <si>
    <t>Статистические методы в педагогических исследованиях</t>
  </si>
  <si>
    <t xml:space="preserve">Жданок Александр Иванович, Хурума Анна Кыс-ооловна </t>
  </si>
  <si>
    <t xml:space="preserve">1. Глоссарий (35 терминов)
2. Лекции –7
3. Тесты – 3
4. Банк вопросов (55 вопросов)
5. Элемент «Страница» - 6
</t>
  </si>
  <si>
    <t>Специальные вопросы алгебры.</t>
  </si>
  <si>
    <t>Троякова Галина Александровна, Саая Сылдыс Казараковны</t>
  </si>
  <si>
    <t xml:space="preserve">1. Глоссарий (25 терминов)
2. Лекции – 4 
3. Авторские видео-лекции – 3
4. Презентации -3
5. Тесты – 5
6. Банк вопросов (205 вопросов)
</t>
  </si>
  <si>
    <t>Теория конечных графов</t>
  </si>
  <si>
    <t>2 курса направления подготовки «Фундаментальная информатика и информационные технологии»</t>
  </si>
  <si>
    <t xml:space="preserve">1. Глоссарий (20 терминов)
2. Лекции – 4 (9 страниц)
3. Презентации - 2 (30 страниц)
4. Задание - 1
5. Тесты – 5
6. Банк вопросов (206 вопросов)
</t>
  </si>
  <si>
    <t>Кратные интегралы и теория поля</t>
  </si>
  <si>
    <t xml:space="preserve">1. Глоссарий (10 терминов)
2. ПДФ файл- 6
3. Тесты – 5
4. Банк вопросов (193 вопросов)
5. Лекции – 18
6. Элемент страница - 2
</t>
  </si>
  <si>
    <t xml:space="preserve">Методология и методы научного исследования.
</t>
  </si>
  <si>
    <t>магистрантов заочной формы обучения физико-математического факультета направления подготовки: 44.04.01. Педагогическое образование, направленность (программа) «Теория и методика преподавания математики в профильной школе».</t>
  </si>
  <si>
    <t xml:space="preserve">1. Глоссарий (88 терминов)
2. Лекции – 13
3. Тесты – 5
4. Банк вопросов (78 вопросов)
5. Презентация – 10
6. Задание -1
7. Элемент страница - 1
</t>
  </si>
  <si>
    <t xml:space="preserve">Основы математического анализа 3 </t>
  </si>
  <si>
    <t>Кара-Сал Надежда Маасовна, Шактар Ойнарина Очуровна, Хомушку Аяна Мергеновна, Бичи-оол Елена Карловна</t>
  </si>
  <si>
    <t>2 курса физико-математического факультета. </t>
  </si>
  <si>
    <t xml:space="preserve">1. Глоссарий (27 терминов)
2. Лекции – 21
3. Тесты – 4
4. Банк вопросов (367 вопросов)
5. ПДФ файл – 2
6. Элемент страница-1
</t>
  </si>
  <si>
    <t>Теория игр.</t>
  </si>
  <si>
    <t>Хомушку Аяна Мергеновна</t>
  </si>
  <si>
    <t>экономического факультета по направлениям подготовки бакалавров 38.03.01 Экономика и 38.03.05 Бизнес-информатика</t>
  </si>
  <si>
    <t xml:space="preserve">1. Глоссарий (16 терминов)
2. Лекции – 12 
3. Задания - 5
4. Тесты – 3
5. Банк вопросов (100 вопросов)
</t>
  </si>
  <si>
    <t>Высшая математика-1.</t>
  </si>
  <si>
    <t>1 курса очной и заочной форм обучения инженерно-технического факультета всех направлений подготовки.</t>
  </si>
  <si>
    <t xml:space="preserve">1. Глоссарий (77 терминов)
2. Лекции – 19
3. Задания - 3
4. Тесты – 5
5. Банк вопросов (400 вопросов)
6. авторская видеолекция -2
7. ПДФ файл- 11
8. Элемент страница- 1
</t>
  </si>
  <si>
    <t>Подготовка к решению олимпиадных задач по школьной математике (алгебра)</t>
  </si>
  <si>
    <t>Троякова Галина Александровна, Монгуш Айлана Севеновна</t>
  </si>
  <si>
    <t>обучения студентов методам подготовки школьников участию в математических олимпиадах школьного, муниципального (районного) и регионального уровней.</t>
  </si>
  <si>
    <t xml:space="preserve">1. Глоссарий (98 терминов)
2. Лекции – 9 
3. Страница - 8
4. Тесты – 4
5. Банк вопросов (160 вопросов)
</t>
  </si>
  <si>
    <t>физико-математического факультета всех направлений подготовки.</t>
  </si>
  <si>
    <t xml:space="preserve">1. Глоссарий (100 терминов)
2. Лекции – 22 
3. Страница – 5
4. ПДФ файл - 2
5. Тесты – 7
6. Банк вопросов (205 вопросов)
7. Гиперссылка - 2
</t>
  </si>
  <si>
    <t>Математические методы обработки данных для студентов ФМФ</t>
  </si>
  <si>
    <t>Бурбужук Долбан Эдуардовна</t>
  </si>
  <si>
    <t>студентов физико-математического факультета очной и заочной форм обучения</t>
  </si>
  <si>
    <t>1. Глоссарий – 23 термина
2. Тесты - 4
3. Банк вопросов – 150 вопросов
4. Лекции –6
5. Задания – 3
6. Авторская видеолекция -1
7. Файл - 3</t>
  </si>
  <si>
    <t>Введение в математический анализ</t>
  </si>
  <si>
    <t>Шактар Ойнарина Очуровна, Кара-Сал Надежда</t>
  </si>
  <si>
    <t>1 курса физико-математического факультета. </t>
  </si>
  <si>
    <t>1. Глоссарий (23 терминов)
2. Лекции – 8 
3. Тесты – 3
4. Банк вопросов (150 вопросов)
5. Файл -3</t>
  </si>
  <si>
    <t>Математическая обработка педагогического эксперимента</t>
  </si>
  <si>
    <t>Шактар Ойнарина Очуровна, Кара-Сал Надежда Маасовна</t>
  </si>
  <si>
    <t>1 и 3  курса факультета физической культуры и спорта. </t>
  </si>
  <si>
    <t>1. Глоссарий 26 терминов
2. Лекции – 9 (всего 47 страниц)
3. Тесты – 3
4. Банк вопросов (170 вопросов)
5. Задание – 1 
6. Файл -2</t>
  </si>
  <si>
    <t>Основы математического анализа 1</t>
  </si>
  <si>
    <t>Бичи-оол Елена Карловна, Хомушку Аяна Мергеновна</t>
  </si>
  <si>
    <t>1. Глоссарий (33 термина)
2. Лекции-14
3. Элемент задание - 7
4. Банк вопросов - 425 вопросов
5. Тесты -5
6. Элемент страница -3
7. Презентация -1</t>
  </si>
  <si>
    <t>Физики</t>
  </si>
  <si>
    <t>Практикум по квантовой физике</t>
  </si>
  <si>
    <t>Сарангов Сергей Владимировича, Маадыр-оол Шенне Олеговны</t>
  </si>
  <si>
    <t>44.03.05 Педагогическое образование (с двумя профилями подготовки), профили «Физика» и «Астрономия»</t>
  </si>
  <si>
    <t xml:space="preserve">1. Глоссарий – 26 термина 
2. Лекции – 14
3. Элемент страница – 11
4. Тесты – 4
5. Банк вопросов (165 вопросов)
</t>
  </si>
  <si>
    <t>Семинарско-практические занятия по механике</t>
  </si>
  <si>
    <t>Имажап Менги Аркадьевна, Астафьева Татьяна Николаевна</t>
  </si>
  <si>
    <t xml:space="preserve"> 44.03.05. Педагогическое образование (с двумя профилями подготовки) «Физика» и «Астрономия».</t>
  </si>
  <si>
    <t>1. Глоссарий (45 терминов)
2. Лекции – 3
3. Заданий - 3
4. Тесты – 4
5. Банк вопросов (120 вопросов)
6. Лабораторные работы – 5
7. Приложение – 1</t>
  </si>
  <si>
    <t>Электромагнетизм</t>
  </si>
  <si>
    <t>Астафьева Татьяна Николаевна, Юрченко Светлана Анатольевна, Маадыр-оол Шенне Олеговна</t>
  </si>
  <si>
    <t xml:space="preserve">1. Глоссарий (27 терминов)
2. Лекции – 8 (38 страниц)
3. Заданий - 2
4. Тесты – 6
5. Гиперссылка-2
6. Банк вопросов (251 вопросов)
</t>
  </si>
  <si>
    <t>Молекулярная физика.</t>
  </si>
  <si>
    <t>Имажап Менги Аркадьевна, Маадыр-оол Шенне Олеговна, Астафьева Татьяна Николаевна</t>
  </si>
  <si>
    <t>2 курса, очной формы обучения физико-математического факультета, направлению подготовки: 44.03.05. Педагогическое образование (с двумя профилями подготовки) «Физика» и «Астрономия».</t>
  </si>
  <si>
    <t>1. Глоссарий – 60 терминов
2. Тесты - 6
3. Банк вопросов – 120 вопросов
4. Лекции –7
5. Страница - 7</t>
  </si>
  <si>
    <t>Основы физики СХФ.</t>
  </si>
  <si>
    <t>очного форм обучения сельскохозяйственного факультета. </t>
  </si>
  <si>
    <t>Радиотехника</t>
  </si>
  <si>
    <t>Дансюрюн Дадар-оол Хертекович</t>
  </si>
  <si>
    <t>1. Глоссарий – 40 терминов
2. Тесты - 3
3. Банк вопросов – 90 вопросов
4. Лекции –6
5. Задания - 17</t>
  </si>
  <si>
    <t>Электрорадиотехника.</t>
  </si>
  <si>
    <t>44.03.05 Педагогическое образование (с двумя профилями подготовки). Данная дисциплина относится к вариативной части профессионального цикла (К.М.08.08) и изучается в 7 семестре 4 курса.</t>
  </si>
  <si>
    <t>1. Глоссарий – 40 терминов
2. Тесты - 3
3. Банк вопросов – 75 вопросов
4. Лекции –5
5. Задания - 13</t>
  </si>
  <si>
    <t>Теория и методика обучения физике</t>
  </si>
  <si>
    <t>Имажап Менги Аркадьевна</t>
  </si>
  <si>
    <t>44.03.01 «Педагогическое образование» Профиль подготовки: "Физика", 44.03.05 «Педагогическое образование» Профили подготовки: "Физика" и "Астрономия". </t>
  </si>
  <si>
    <t xml:space="preserve">1. Глоссарий (140 терминов)
2. Лекции – 12
3. Тесты – 5
4. Банк вопросов (120 вопросов)
5. Задания – 10.
</t>
  </si>
  <si>
    <t>ЕГФ</t>
  </si>
  <si>
    <t>Географии и туризма</t>
  </si>
  <si>
    <t>Самостоятельные работы по  общему землеведению</t>
  </si>
  <si>
    <t xml:space="preserve">Кара-Сал Ирина Дарымаевна, Сат Алдынай Мезил-ооловна </t>
  </si>
  <si>
    <t>для студентов 1 курса, очной формы обучения бакалавриата по направлениям подготовки: 44.03.05 «Педагогическое образование», профили «География» и «Безопасность жизнедеятельности»; 05.03.02 «География»</t>
  </si>
  <si>
    <t xml:space="preserve">1. Глоссарий (87 терминов)
2. Лекции – 11
3. Тесты – 4 (разного типа-5)
4. Банк вопросов (150)
5. Контрольные вопросы  (задание) -3
</t>
  </si>
  <si>
    <t>Самостоятельная работа по геологии</t>
  </si>
  <si>
    <t>Кара-Сал Ирина  Дарымаевна,  Сат Алдынай Мезил-ооловна</t>
  </si>
  <si>
    <t>1. Глоссарий (40 терминов)
2. Лекции – 10
3. Тесты – 3
4. Банк вопросов (201 вопросов)</t>
  </si>
  <si>
    <t>Самостоятельная работа по физической географии России. Часть 1</t>
  </si>
  <si>
    <t>Кужугет Саяна Кодур-ооловна</t>
  </si>
  <si>
    <t>1. Глоссарий (115 терминов)
2. Лекции – 8
3. Тесты – 3 (6 разного типа)
4. Банк вопросов (150 вопросов)
5. Задания -7</t>
  </si>
  <si>
    <t>Охрана труда</t>
  </si>
  <si>
    <t>Ховалыг Алдынай Олеговна</t>
  </si>
  <si>
    <t>Для слушателей повышения квалификации</t>
  </si>
  <si>
    <t>Глоссарий (16 терминов)
2. Лекции – 14
3. Тесты – 4
4. Банк вопросов (100 вопросов)</t>
  </si>
  <si>
    <t>Картография с основами топографии. Часть 1</t>
  </si>
  <si>
    <t>Биче-оол Татьяна Николаевна</t>
  </si>
  <si>
    <t>05.03.02 «География», профиль «Рекреационная география и туризм», 05.03.02 «География», профиль «Рекреационная география и туризм»</t>
  </si>
  <si>
    <t>1. Глоссарий (24 термина);
2. Лекции – 11;
3. Тесты – 4;
4. Презентации – 1;
5. Банк вопросов – 150;
6. Гиперссылка – 5;
7. задания – 3
8. ПДФ файл - 1.</t>
  </si>
  <si>
    <t>Физическая география России. Часть 2</t>
  </si>
  <si>
    <t>44.03.05 «Педагогическое образование», профили «География» и «Безопасность жизнедеятельности»; 05.03.02 «География»</t>
  </si>
  <si>
    <t>1. Глоссарий (44 терминов)
2. Лекции – 8
3. Тесты – 3
4. Банк вопросов - 100
5. Задания – 7
6. Презентация-2
7. Гиперссылка-5</t>
  </si>
  <si>
    <t>Топография и ориентирование</t>
  </si>
  <si>
    <t>1. Глоссарий (13 терминов)
2. Лекции – 3
3. Тесты – 4
4. Презентация – 2
5. Банк вопросов (68 вопросов)
6. Гиперссылка – 7
7. Страница - 1</t>
  </si>
  <si>
    <t>Самостоятельная работа по геоэкологии</t>
  </si>
  <si>
    <t>Кара-Сал Ирина Дарымаевна</t>
  </si>
  <si>
    <t>1. Глоссарий-67
2. Лекции-9
3. Элемент страница-4
4. Задание-8
5. Тесты-5
6. Банк-вопросов 180</t>
  </si>
  <si>
    <t>История географических открытий</t>
  </si>
  <si>
    <t>1. Глоссарий (40 терминов)
2. Лекции – 9 
3. Тесты – 3
4. Банк вопросов (80 вопросов)</t>
  </si>
  <si>
    <t>Методика обучения географии. Часть 1</t>
  </si>
  <si>
    <t>Ондар Минчимаа Михайловна</t>
  </si>
  <si>
    <t>05.03.02 География, 44.03.05. Педагогическое образование (с двумя профилями подготовки), профили «География» и «Безопасность жизнедеятельности»</t>
  </si>
  <si>
    <t>1. Глоссарий (45 терминов);
2. Лекции – 2
3. Тесты – 3
4. Банк вопросов (96 вопросов);
5. Задание – 2
6. Презентация -3</t>
  </si>
  <si>
    <t>Методика обучения географии. Часть 2</t>
  </si>
  <si>
    <t xml:space="preserve"> 44.03.05 «Педагогическое образование», профили «География» и «Безопасность жизнедеятельности»;</t>
  </si>
  <si>
    <t>1. Глоссарий (37 термина)
2. Лекции – 5 
3. Задание – 2 
4. Тесты – 3
5. Банк вопросов (96 вопросов)
6. Презентация-3(39)</t>
  </si>
  <si>
    <t xml:space="preserve">География </t>
  </si>
  <si>
    <t>Кара-Сал Ирина Дарымаевна, Кужугет Саяна Кодур-ооловна</t>
  </si>
  <si>
    <t>43.03.02 «Туризм»; 05.03.06 «Экология и природопользование» и 06.03.01 "Биология (очной и заочной форм обучения).</t>
  </si>
  <si>
    <t>1. Глоссарий (88 терминов)  
2. Лекции – 9
3. Тесты – 4
4. Банк вопросов (120 вопросов)
5. Элемент Задание-12</t>
  </si>
  <si>
    <t>Общее землеведение. Гидросфера</t>
  </si>
  <si>
    <t>Монгуш Сайлык Сылдыс-ооловна, Курбатская Светлана Суруновна</t>
  </si>
  <si>
    <t> 44.03.05 Педагогическое образование (с двумя профилями подготовки) «География» и «Безопасность жизнедеятельности», 05.03.02 «География» очной форм обучения.</t>
  </si>
  <si>
    <t>1. Глоссарий (19 терминов)  
2. Лекции – 12
3. Тесты – 4
4. Банк вопросов (150 вопросов)</t>
  </si>
  <si>
    <t>География Тувы</t>
  </si>
  <si>
    <t>1. Глоссарий-20 терминов
2. Лекции-9
3. Тесты -4
4. Банк вопросов (100)
5.  элемент Задание -9</t>
  </si>
  <si>
    <t>Туристское ресурсоведение</t>
  </si>
  <si>
    <t>Биче-оол Татьяна Николаевна, Монгуш Сайлык Сылдыс-ооловна</t>
  </si>
  <si>
    <t>1. Глоссарий (35 терминов)
2. Лекции – 8 (5 из них интерактивные, всего 41 страниц)
3. Гиперссылки – 1 
4. Тесты – 4
5. Банк вопросов (120 вопросов)
6. Элемент Задание – 3</t>
  </si>
  <si>
    <t>Физическая география материков и океанов. Часть 1</t>
  </si>
  <si>
    <t>1. Глоссарий 82 термина
2. Лекции – 9
3. Тесты – 3
4. Банк вопросов - 120 вопросов 
5. Элемент Задание – 17</t>
  </si>
  <si>
    <t>Экономическая и социальная географии мира. часть 1.</t>
  </si>
  <si>
    <t>Доржу Маргарита Степановна, Монгуш Сайлык Сылдыс-ооловна</t>
  </si>
  <si>
    <t>1. Глоссарий (50 терминов)
2. Лекции – 12
3. Тесты – 5
4. Банк вопросов - 185 вопросов
5. Задание – 14</t>
  </si>
  <si>
    <t>Экономическая и социальная географии России. Часть 1</t>
  </si>
  <si>
    <t>1. Глоссарий (50 терминов)
2. Лекции – 9
3. Тесты – 5
4. Банк вопросов - 230 вопросов
5. Задание – 9</t>
  </si>
  <si>
    <t>Организация внеклассной работы по географии</t>
  </si>
  <si>
    <t>1. Глоссарий (45 терминов);
2. Лекции –9 
3. Видеолекция - 1
4. Тесты – 3
5. Банк вопросов (216 вопросов);
6. Презентация -3
7. Задания-2</t>
  </si>
  <si>
    <t>Экономическая и социальная география зарубежных стран. Часть 1</t>
  </si>
  <si>
    <t>Монгуш Сайлык Сылдыс-ооловна</t>
  </si>
  <si>
    <t>1. Глоссарий – 60 терминов
2. Лекции – 12
3. Тесты - 5
4. Задания – 6
5. Банк вопросов – 120 вопросов</t>
  </si>
  <si>
    <t>Методика преподавания географии. Часть 3.</t>
  </si>
  <si>
    <t xml:space="preserve">1. Лекции – 5
2. Глоссарий (55 термина)
3. Тесты – 3
4. Задание - 4
5. Банк вопросов (92 вопросов).
6. Файл - 1
</t>
  </si>
  <si>
    <t>анатомии, физиологии и безопасности жизнедеятельности</t>
  </si>
  <si>
    <t>Практикум по безопасности в семье и быту</t>
  </si>
  <si>
    <t>Эрдиниева Татьяна Алексеевна</t>
  </si>
  <si>
    <t>4курс, 44.03.05 "Педагогическое образование", профили "Безопасность жизнедеятельности" и "Физическая культура"</t>
  </si>
  <si>
    <t>16.03.2017, протокол №7</t>
  </si>
  <si>
    <t>1. Глоссарий(132 термина)
2. Тесты - 10
3. Работы по закреплению заданий - 10
4. Банк вопросов(340 вопросов)</t>
  </si>
  <si>
    <t>Физиология человека и животных</t>
  </si>
  <si>
    <t xml:space="preserve">Будук-оол Лариса Кара-Саловна, </t>
  </si>
  <si>
    <t>06.03.01 "Биология" и 44.03.05 "Педагогическое образование", профили "География/биология", "Биология/химия"</t>
  </si>
  <si>
    <t>1. Глоссарий(100 терминов)
2. Лекции - 21
3. Тесты - 6
4. Банк вопросов(168 вопросов)
5. Видеолекции - 1</t>
  </si>
  <si>
    <t>Физиология высшей нервной деятельности</t>
  </si>
  <si>
    <t>Будук-оол Лариса Кара-Саловна</t>
  </si>
  <si>
    <t xml:space="preserve">2-3 курсов, очной формы обучения бакалавриата по направлению 44.03.05 «Педагогическое образование», профили «Биология» и «Химия»,  «География» и «Биология» , 06.03.01 Биология </t>
  </si>
  <si>
    <t xml:space="preserve">1. Глоссарий (96 терминов)
2. Лекции – 27
3. Тесты – 10
4. Презентации - 10
5. Банк вопросов (247 вопросов)
6. Видеолекции – 0
7. Анкета - 0
</t>
  </si>
  <si>
    <t>Самостоятельная работа по ОМЗ</t>
  </si>
  <si>
    <t>Эрдыниевой Татьяны Алексеевны</t>
  </si>
  <si>
    <t>для студентов педагогических направлений очной формы обучения по направлениям подготовки бакалавриата 44.03.05 Педагогическое образование (с двумя профилями подготовки), профили биология и химия, 44.03.05 Педагогическое образование (с двумя профилями подготовки), профили химия и безопасность жизнедеятельности,  44.03.05 Педагогическое образование (с двумя профилями подготовки), профили математика и информатика,  44.03.05 Педагогическое образование (с двумя профилями подготовки), профили русский язык и литература,  44.03.05 Педагогическое образование (с двумя профилями подготовки), профили начальное образование и иностранный (английский) язык,  44.03.05 Педагогическое образование (с двумя профилями подготовки), профили начальное образование, родной язык и литература,  44.03.05 Педагогическое образование (с двумя профилями подготовки), профили география и биология,  44.03.05 Педагогическое образование (с двумя профилями подготовки), профили география и безопасность жизнедеятельности,  44.03.05 Педагогическое образование (с двумя профилями подготовки), профили безопасность жизнедеятельности и физическая культура,  44.03.05 Педагогическое образование (с двумя профилями подготовки), профили история и обществознание,  44.03.05 Педагогическое образование (с двумя профилями подготовки), профили информатика и математика,  44.03.05 Педагогическое образование (с двумя профилями подготовки), русский язык и иностранный язык (китайский язык)</t>
  </si>
  <si>
    <t>1. Элемент Страница – 1
2. Глоссарий (293 термина)
3. Тесты – 17
4. Задание -17
5. Банк вопросов (1340 вопросов)</t>
  </si>
  <si>
    <t>Инструктор по оказанию первой медицинской помощи пострадавшим</t>
  </si>
  <si>
    <t>Сарыг Сайлыкмаа Кызыл-ооловна</t>
  </si>
  <si>
    <t>предназначенный для курсов повышения заочной формы обучения (форма обучения, шифр направления), для методистов, сотрудников организаций и предприятий, отвечающих за проведение инструктажей по оказанию первой помощи, проводящих занятия по первой медицинской подготовке (инженеры ОТ, менеджеры по безопасным условиям труда и т.д.), преподавателей (учителей) региональных учреждений системы дополнительного педагогического образования учебного предмета «Первая медицинская помощь»</t>
  </si>
  <si>
    <t xml:space="preserve">1. Элемент Страница – 3 страницы
2. Лекции – 16 лекций
3. Глоссарий (60 термина)
4. Тесты – 10  (в каждом модуле). 
5. Задание - 5 заданий
6. Банк вопросов (153 вопроса)
</t>
  </si>
  <si>
    <t>Самостоятельная работа по дисциплине «Безопасность жизнедеятельности»</t>
  </si>
  <si>
    <t xml:space="preserve">- 44.03.05 Педагогическое образование (с двумя профилями подготовки); 
- 44.03.03 Специальное (дефектологическое) образование; 
- 08.03.01 Строительство, профиль «Городское строительство и хозяйство»; 
- 05.01.65 Наземные транспортно-технологические средства (НТТС); 
- 08.03.01 Строительство, профиль «Промышленное и гражданское строительство» (ПГС); 
- 36.03.02 Зоотехния
</t>
  </si>
  <si>
    <t xml:space="preserve">1. Элемент Страница – 3
2. Лекции - 28 
3. Количество модулей -7 
4. Глоссарий (162 термина)
5. Тесты – 7 
6. Банк тестовых вопросов - 214 вопросов
7. Презентации - 6
</t>
  </si>
  <si>
    <t>Оказание первой помощи и психологической поддержки</t>
  </si>
  <si>
    <t>Эрдыниева Татьяна Алексеевна</t>
  </si>
  <si>
    <t>для слушателей Института профессиональной переподготовки и повышения квалификации кадров ФГБОУ ВО «ТувГУ» по программе повышения квалификации «Оказание первой помощи и психологической поддержки»</t>
  </si>
  <si>
    <t xml:space="preserve">1. Элемент Страница – 1
2. Глоссарий (293 термина)
3. Разделов 5.
4. Лекций 41
</t>
  </si>
  <si>
    <t>Биология человека</t>
  </si>
  <si>
    <t>для студентов 1-2 курса, очной формы обучения бакалавриата по направлению подготовки 06.03.01 профиль «Общая биология»</t>
  </si>
  <si>
    <t>1. Глоссарий (280 терминов)
2. Лекции – 22
3. Тесты – 10
4. Презентации – 8
5. Банк вопросов (300 вопросов)
6. Видеофильмы-3</t>
  </si>
  <si>
    <t xml:space="preserve">Интернет-инструменты и сервисы в работе учителя ОБЖ </t>
  </si>
  <si>
    <t>Доржу Урана Валерьевна</t>
  </si>
  <si>
    <t> 44.03.05 Педагогическое образование (с двумя профилями подготовки) «География» и «Безопасность жизнедеятельности»,</t>
  </si>
  <si>
    <t xml:space="preserve">Лекции – 5
5. Гиперсылки – 6
6. Анкета -1
7. Глоссарий – 1 (из 44 терминов)
8. Файлы – 2
9. Страницы – 4
10. Задания – 3
11. Форум -1
</t>
  </si>
  <si>
    <t xml:space="preserve">Самостоятельная работа по возрастной анатомии и физиологии </t>
  </si>
  <si>
    <t>1.Элемент Страница – 5 страницы
2.Лекции – 39  лекций
3.Глоссарий (186 термина)
4.Тесты – 10  (в каждом модуле). 
5.Задание - 4 заданий
6.Банк вопросов (173 вопроса).</t>
  </si>
  <si>
    <t xml:space="preserve">Противодействие терроризму </t>
  </si>
  <si>
    <t>повышения квалификации</t>
  </si>
  <si>
    <t>1.Элемент Страница – 3 страницы
2.Лекции – 27  лекций
3.Глоссарий (70 термина)
4.Тесты – 6  (в каждом модуле). 
5.Задание - 4 заданий
6.Банк вопросов (129 вопроса).</t>
  </si>
  <si>
    <t>Психофизиологические особенности спортсменов</t>
  </si>
  <si>
    <t>44.03.05 «Педагогическое образование» профили  «Физическая культура и БЖД».</t>
  </si>
  <si>
    <t>1.Глоссарий (115 терминов)
2.Лекции –15
3.Тесты – 8
4.Элементр стр-2
5.Банк заданий (146 вопросов)
6.PDF-16</t>
  </si>
  <si>
    <t>Самостоятельная работа по методике обучения безопасности жизнедеятельности</t>
  </si>
  <si>
    <t>1.Глоссарий (79 терминов)  
2.страницы-10
3.Форум – 1
4.Банк вопросов (118 вопросов)
5.Лекции-10
6.Задание – 17
7.Гиперсылки -7
8.Тесты-11</t>
  </si>
  <si>
    <t>Анатомия и морфология</t>
  </si>
  <si>
    <t>Лариса Будук-оол</t>
  </si>
  <si>
    <t>44.03.05 «Педагогическое образование» профили «Биология» и «Химия» и «Физическая культура и БЖД».</t>
  </si>
  <si>
    <t xml:space="preserve">1.Глоссарий (120терминов)
2.Лекции – 9
3.Тесты – 7
4.Элемент страница-6
5.Банк вопросов (159вопросов) 
</t>
  </si>
  <si>
    <t>Мониторинг здоровья</t>
  </si>
  <si>
    <t>Красильникова Вера Александровна</t>
  </si>
  <si>
    <t>всех педагогических и биологических направлений подготовки</t>
  </si>
  <si>
    <t>1.Лекции - 11
2.Глоссарий (60 терминов)
3.Тесты – 4 
4.Банк вопросов - 172 вопросов
5.Гиперссылка – 3
6.Задания – 7
7.Форум-1</t>
  </si>
  <si>
    <t>Диагностика и мониторинг здоровья</t>
  </si>
  <si>
    <t>Теория и методика преподавания основ безопасности жизнедеятельности</t>
  </si>
  <si>
    <t>Доржу Урана Валериевна, Сарыг Сайлыкмаа Кызыл-ооловна</t>
  </si>
  <si>
    <t xml:space="preserve">
2.Глоссарий (216 терминов)
3.Тесты – 21 
4.Банк вопросов – 345 вопросов
5.Гиперссылка – 38
6.Задания – 45
7.Форум-1
8.Презентации-2</t>
  </si>
  <si>
    <t>Основы медицинских знаний и здорового образа жизни</t>
  </si>
  <si>
    <t>- 44.03.05 Педагогическое образование (с двумя профилями подготовки); 
- для Всех направлений подготовки</t>
  </si>
  <si>
    <t>1. Лекции - 40 
2. Глоссарий (300 термина)
3. Тесты – 10 
4. Банк тестовых вопросов - 842 вопросов
5. Гиперссылка – 12
6. Задания - 9</t>
  </si>
  <si>
    <t>Проектирование электронно-образовательных работ по безопасности жизнедеятельности</t>
  </si>
  <si>
    <t>Доржу Урана Валериевна</t>
  </si>
  <si>
    <t xml:space="preserve">44.04.01 Педагогическое образование, направленность (программа «Образование в области бжд») </t>
  </si>
  <si>
    <t>1. Гиперссылка -13
2. Глоссарий (33 терминов)
3. Лекции – 5
4. Задания –5
5. Тесты – 3
6. Банк вопросов (44 вопросов)</t>
  </si>
  <si>
    <t>Безопасность жизнедеятельности</t>
  </si>
  <si>
    <t xml:space="preserve">Куулар Шенне Владимировна </t>
  </si>
  <si>
    <t>для студентов-бакалавров всех направлений подготовки, очной и заочной формы обучения, решением кафедры анатомии, физиологии и бжд, решением Учебно-методического совета естественно-географического факультета признан соответствующим ФГОС и нормативным документам, утвержденным в ТувГУ</t>
  </si>
  <si>
    <t>1. Глоссарий – 145 терминов
2. Лекции – 8
3. Задания – 11
4. Тестов – 6
5. Банк вопросов – 150</t>
  </si>
  <si>
    <t xml:space="preserve">Основы обороны государства и военной службы </t>
  </si>
  <si>
    <t>Сарыг Сайлыкмаа Кызыл-ооловна, Серен-Чимит Орлана Олеговна</t>
  </si>
  <si>
    <t xml:space="preserve">всех направлений подготовки. </t>
  </si>
  <si>
    <t>1. Гиперссылка -2
2. Глоссарий (23 терминов)
3. Лекции – 22
4. Задания –22
5. Тесты – 7
6. Банк вопросов (115 вопросов)
7. Файл -3</t>
  </si>
  <si>
    <t>Экологическая и продовольственная безопасность</t>
  </si>
  <si>
    <t>для студентов бакалавров по направлению подготовки 44.06.05 «Педагогическое образование»</t>
  </si>
  <si>
    <t xml:space="preserve">1. Гиперсылки  – 4
2. Глоссарий – из 52 терминов
3. Лекции – 9
4. Задания  – 4 
5. Тестов – 4
6. Банк вопросов – 152 </t>
  </si>
  <si>
    <t>Безопасный отдых и туризм</t>
  </si>
  <si>
    <t>Ховалыг Аяна Монгушовна, Сарыг Сайлыкмаа Кызыл-ооловна</t>
  </si>
  <si>
    <t>44.03.05 «Педагогическое образование» профили  «Физическая культура»  и  «Безопасность жизнедеятельности»</t>
  </si>
  <si>
    <t>1. Глоссарий(175 терминов)
2. Лекции – 9
3. Тесты – 4
4. Банк вопросов (180 вопросов)
5. Презентации – 7</t>
  </si>
  <si>
    <t>Невропатология</t>
  </si>
  <si>
    <t>Харрасов Айдар Фангилович, Сарыг Сайлыкмаа Кызыл-ооловна</t>
  </si>
  <si>
    <t>44.03.03 Специальное (дефектологическое) образование, профили «Дошкольная дефектология», «Логопедия».</t>
  </si>
  <si>
    <t>1. Глоссарий (114 терминов)
2. Лекции- 25
3. Задание-6
4. Тесты-6
5. Банк вопросов -116</t>
  </si>
  <si>
    <t>Анатомия, физиология и патология органов слуха, речи и зрения</t>
  </si>
  <si>
    <t>Харасов Айдар Фангилович, Сарыг Сайлыкмаа Кызыл-ооловна</t>
  </si>
  <si>
    <t>специальных логопедических дисциплин.</t>
  </si>
  <si>
    <t>1. Глоссарий-81
2. Лекции-14
3. Задание-10
4. Тесты-4
5. Банк вопросов-120</t>
  </si>
  <si>
    <t>Методология и методы научного исследования</t>
  </si>
  <si>
    <t>44.04.01 Педагогическое образование, программа «Образование в области безопасности жизнедеятельности» заочной формы обучения.</t>
  </si>
  <si>
    <t>1. Глоссарий-87
2. Лекции-8
3. Задание-2
4. Тесты-6
5. Банк вопросов-158
6. гиперссылка-3</t>
  </si>
  <si>
    <t>Подготовка населения в области гражданской обороны и защита от чрезвычайных ситуаций</t>
  </si>
  <si>
    <t>Сарыг Сайлыкмаа Кызыл-ооловна, Доржу Урана Валериевна, Куулар Шенне Владимировна</t>
  </si>
  <si>
    <t>1. Глоссарий (120 терминов)
2. Лекции –16
3. Тесты – 4
4. Задание – 10
5. Банк вопросов (359 вопросов)
6. Гиперссылки - 5</t>
  </si>
  <si>
    <t>Обеспечение мер по пожарной безопасности</t>
  </si>
  <si>
    <t>1. Лекции – 14 (41стр)
2. Задание – 4 
3. Тесты – 1
4. Банк вопросов (30 вопросов)
5. Гиперссылки-8</t>
  </si>
  <si>
    <t>Самостоятельная работа по дисциплине опасности техногенного характера и защита от них</t>
  </si>
  <si>
    <t>44.03.05 Педагогическое образование (с двумя профилями подготовки), профили «Физическая культура» и «Безопасность жизнедеятельности»; профили «География» и «Безопасность жизнедеятельности»; профили «Химия» и «Безопасность жизнедеятельности»; «Биология» и «Безопасность жизнедеятельности»</t>
  </si>
  <si>
    <t>1. Элемент Страница – 2 
2. Лекции – 36 
3. Глоссарий (108 термина)
4. Тесты – 8  
5. Задание - 8 
6. Банк вопросов (145 вопроса)</t>
  </si>
  <si>
    <t>Современные средства оценивания результатов обучения бжд</t>
  </si>
  <si>
    <t>1. Лекции – 7 
2. Глоссарий (20 терминов)
3. Тесты – 1
4. Задание – 7
5. Гиперссылки-5 
6. Банк вопросов (40 вопросов).</t>
  </si>
  <si>
    <t>Опасности природного характера и защита от них</t>
  </si>
  <si>
    <t>Куулар Шенне Владимировна, Сарыг Сайлыкмаа Кызыл-ооловна</t>
  </si>
  <si>
    <t>1. Лекции – 8  лекций
2. Глоссарий (145 термина)
3. Тесты – 5 
4. Задание - 12 
5. Банк вопросов (125 вопросов)</t>
  </si>
  <si>
    <t xml:space="preserve">Профилактика вредных привычек: табакокурения, алкоголизма и наркомании в молодежной среде. </t>
  </si>
  <si>
    <t>Сарыг Сайлыкмаа Кызыл-ооловна, Куулар Шенне Владимировна, Ондар Аяна Олеговна</t>
  </si>
  <si>
    <t>Для слушателей повышения профессиональной квалификации специалистов и студентов</t>
  </si>
  <si>
    <t>1. Глоссарий (24 терминов)
2. Тесты – 3
3. Банк вопросов (80 вопросов)
4. Лекции-22
5. Задание-3</t>
  </si>
  <si>
    <t>Психопатология</t>
  </si>
  <si>
    <t>Сарыг Сайлыкмаа Кызыл-ооловна, Харасов Айдар Фангилович</t>
  </si>
  <si>
    <t>44.03.03 Специальное (дефектологическое) образование, профили «Дошкольная дефектология», «Логопедия»</t>
  </si>
  <si>
    <t>1. Глоссарий (45 терминов)
2. Тесты – 11
3. Банк вопросов (210 вопросов)
4. Лекции-14
   5. Задание-13</t>
  </si>
  <si>
    <t>Пожарная безопасность</t>
  </si>
  <si>
    <t>Ондар Аяна Олеговна, Серен-Чимит Орлана Олеговна</t>
  </si>
  <si>
    <t>1. Глоссарий-70 терминов
2. Лекции-17
3. Видеолекции авторские – 2
4. Тесты – 5
5.  Банк вопросов (205)
6.  элемент Задание -8
7. Презентация -9</t>
  </si>
  <si>
    <t>Профилактика терроризма</t>
  </si>
  <si>
    <t>1. Глоссарий-36 терминов
2.  Лекции-16
3. Тесты -4
4.  Банк вопросов (114)
5.  элемент Задание -4
6.  Презентация – 3
7.  Файл-1</t>
  </si>
  <si>
    <t>Реализация мероприятий комплексного плана противодействия идеологии терроризма в РФ</t>
  </si>
  <si>
    <t>Сарыг Сайлыкмаа Кызыл-ооловна, Куулар Шенне ВладимировнаДоржу Урана Валериевна</t>
  </si>
  <si>
    <t>1. Интерактивные лекции-2 
2. Лекции – 13
3. Тесты – 1
4. Банк вопросов - 60 вопросов 
5. Элемент Задание – 4
6. Элемент страница-8</t>
  </si>
  <si>
    <t>Гистология</t>
  </si>
  <si>
    <t>06.03.01 «Биология», 43.03.05 Педагогическое образование, профиль «Биология» и  «Физическая культура»,43.03.05 Педагогическое образование,  профиль «Биология и Химия».</t>
  </si>
  <si>
    <t>1. Глоссарий 28 терминов
2. Лекции – 11
3. Тесты – 6
4. Банк вопросов - 80 вопросов 
5. Элемент Задание – 9
6. Гиперссылки - 4</t>
  </si>
  <si>
    <t>Куулар Шенне Владимировна</t>
  </si>
  <si>
    <t>1. Глоссарий (293 термина)
2. Лекции – 5
3. Тесты – 6
4. Банк вопросов (249 вопросов)
5. Элемент папка – 5
6. Элемент страница - 1</t>
  </si>
  <si>
    <t>Внеклассная работа по безопасности жизнедеятельности в образовательных учреждениях</t>
  </si>
  <si>
    <t>Ондар Аяна Олеговна</t>
  </si>
  <si>
    <t xml:space="preserve">44.03.05 Педагогическое образование (с двумя профилями подготовки). Направленность (профили) Безопасность жизнедеятельности. </t>
  </si>
  <si>
    <t>1. Глоссарий (293 термина)
2. Лекции – 13
3. Тесты – 14
4. Банк вопросов (140 вопросов)
5. Задание – 21</t>
  </si>
  <si>
    <t>Гражданская оборона</t>
  </si>
  <si>
    <t>Серен-Чимит Орлана Олеговна</t>
  </si>
  <si>
    <t>44.03.05 Педагогическое образование (с двумя профилями подготовки), профили «Физическая культура» и «Безопасность жизнедеятельности»; профили «География» и «Безопасность жизнедеятельности»; профили «Химия» и «Безопасность жизнедеятельности»; «Биология» и «Безопасность жизнедеятельности».</t>
  </si>
  <si>
    <t>1. Глоссарий (50 терминов)
2. Элемент страница – 14
3. Лекции – 9
4. Презентации -3
5. Тесты – 5
6. Банк вопросов (110 вопросов)
7. Гиперссылки - 8</t>
  </si>
  <si>
    <t>Научно-методическая деятельность по безопасности жизнедеятельности</t>
  </si>
  <si>
    <t>1. Глоссарий – 81 термин
2. Лекции – 17
3. Тесты - 4
4. Задания – 8
5. Банк вопросов – 160 вопросов</t>
  </si>
  <si>
    <t>Клинические основы интеллектуальных нарушений</t>
  </si>
  <si>
    <t>1. Глоссарий – 47 терминов
2. Лекции – 6
3. Тесты - 7
4. Задания – 6
5. Банк вопросов – 125 вопросов</t>
  </si>
  <si>
    <t>Методика преподавания безопасности жизнедеятельности. Часть 2.</t>
  </si>
  <si>
    <t>1. Глоссарий (45 терминов)
2. Лекции-22
3. Элемент задание - 14
4. Банк вопросов - 100 вопросов
5. Тесты -4
6. Гиперссылки- 3</t>
  </si>
  <si>
    <t>Теоретические основы безопасности жизнедеятельности</t>
  </si>
  <si>
    <t xml:space="preserve">Сарыг Сайлыкмаа Кызыл-ооловна </t>
  </si>
  <si>
    <t xml:space="preserve">1. Лекции – 20  
2. Глоссарий (55 термина)
3. Тесты – 4
4. Задание - 6 
5. Банк вопросов (180 вопросов).
6. Файл - 6
</t>
  </si>
  <si>
    <t>Безопасность жизнедеятельности (для ОЗФО)</t>
  </si>
  <si>
    <t>всех направлений подготовки очно-заочной формы обучения</t>
  </si>
  <si>
    <t>1. Глоссарий (145 термина)
2. Лекции – 6 
3. Тесты – 6 
4. Страница – 7 
5. Банк вопросов (250 вопросов).
6. Презентация-1</t>
  </si>
  <si>
    <t>всех педагогических и биологических направлений подготовки очной и  заочной формы обучения.</t>
  </si>
  <si>
    <t xml:space="preserve">1. Глоссарий (79 терминов)
2. Лекции – 10
3. Тесты –11
4. Задание – 11 
5. Банк вопросов (203 вопросов).
</t>
  </si>
  <si>
    <t>Химии</t>
  </si>
  <si>
    <t>Химия</t>
  </si>
  <si>
    <t>Шойнуу Анай-Кара Баз-ооловна</t>
  </si>
  <si>
    <t>для 1 курсов нехимических направлений</t>
  </si>
  <si>
    <t>1. Лекции - 18
2. Контрольные задания - 400</t>
  </si>
  <si>
    <t>Органическая химия: алгоритм решения задач</t>
  </si>
  <si>
    <t>Кендиван Ольга Даваа-Сереновна, Салбырын Айлан Чойган-ооловна</t>
  </si>
  <si>
    <t>44.03.05 "Педагогическое образование", профили "Биолигия" и "Химия"</t>
  </si>
  <si>
    <t>1. Глоссарий(26 терминов)
2. Лекции - 28
3. Тесты -14
4. Банк вопросов(754 вопроса)</t>
  </si>
  <si>
    <t>Химия природных соединений</t>
  </si>
  <si>
    <t>Ооржак Урана Спартаковна</t>
  </si>
  <si>
    <t>5 курс, "Педагогическое образование", профили "Биология" и "Химия", 4 курс, 44.03.05 "Педагогическое образование", профили "Химия и БЖД"</t>
  </si>
  <si>
    <t>1. Глоссарий(20 терминов)
2. Лекции - 13
3. Тесты - 3
4. Банк вопросов(150 вопросов)</t>
  </si>
  <si>
    <t>Методика преподавания химии</t>
  </si>
  <si>
    <t>Куулар Лариса Лопсановна</t>
  </si>
  <si>
    <t xml:space="preserve">44.03.05 «Педагогическое образование», профили «Биология» и «Химия» </t>
  </si>
  <si>
    <t>22.03.2018,протокол №7</t>
  </si>
  <si>
    <t xml:space="preserve">1. Глоссарий – 4 (40 терминов)
2. Лекции – 10
3. Тесты – 5
4. Банк вопросов (242 вопросов)
5. Презентации - 10 </t>
  </si>
  <si>
    <t>Подготовка к ЕГЭ по химии. Сложные темы школьного курса</t>
  </si>
  <si>
    <t>Ооржак Аржаны Арыевны</t>
  </si>
  <si>
    <t>предназначенный для школьников 11 классов, абитуриентов, поступающих в медицинские вузы</t>
  </si>
  <si>
    <t>1. Глоссарий (71 термин)
2. Лекции – 17
3. Тесты – 18
4. Банк вопросов (683 вопроса)</t>
  </si>
  <si>
    <t>Организация самостоятельной работы по химии Высокомолекулярных соединений</t>
  </si>
  <si>
    <t xml:space="preserve">Ооржак Ураны Спартаковны
Ооржак Леры Викторовны
</t>
  </si>
  <si>
    <t>для студентов 4 и 5 курса, очной формы обучения бакалавриата по направлению 04.03.01 «Химия» и 44.03.05 Педагогическое образование профили «Биология» и «Химия» и профили «Химия» и «Безопасность жизнедеятельности»</t>
  </si>
  <si>
    <t>1. Глоссарий (73 термина)
2. Лекции – 11
3. Тесты – 3
4. Презентации - 12
5. Банк вопросов (192 вопросов)
6. Видеолекции – 12</t>
  </si>
  <si>
    <t>Коллоидная химия</t>
  </si>
  <si>
    <t>Кашкак Елена Сергеевна,
Соднам Наталья Иргитовна</t>
  </si>
  <si>
    <t>3 курса, очной формы обучения бакалавриата по направлению 44.03.05 «Педагогическое образование», профили «Биология» и «Химия» и 4 курса, очной формы обучения бакалавриата по направлению 44.03.01 «Химия», профиль «Фармацевтическая химия»</t>
  </si>
  <si>
    <t>1. Глоссарий (65 терминов)
2. презентации – 9 (183 слайдов)
3. Тесты – 10
4. Элемент страница – 23
5. Банк вопросов (360 вопросов)</t>
  </si>
  <si>
    <t>Химическая технология. Часть1</t>
  </si>
  <si>
    <t>Куликовой Марины Петровны</t>
  </si>
  <si>
    <t xml:space="preserve">для студентов 5 курса, очной формы обучения бакалавриата по направлению подготовки 44.03.05 «Педагогическое образование», профили «Биология» и «Химия»  </t>
  </si>
  <si>
    <t>1. Глоссарий – 1  (72 термина)
2. Лекция – 9
3. Презентация – 9
4. Страница – 6
5. Задача  – 2
6. Тест – 10
7. Банк вопросов (309 вопросов)</t>
  </si>
  <si>
    <t>Методика преподавания химии. Часть 2</t>
  </si>
  <si>
    <t>Куулар Лариса Лопсановна, Монгуш Долаана Ирбис-ооловна</t>
  </si>
  <si>
    <t>для студентов 3 курса, очной формы обучения бакалавриата по направлению подготовки 44.03.05 «Педагогическое образование», профили «Биология» и «Химия»</t>
  </si>
  <si>
    <t>1. Глоссарий – 1 (17 термина)
2. Лекция – 15
3. Презентация – 9
4. Тест – 4
5. Банк вопросов (220 вопросов)</t>
  </si>
  <si>
    <t>«Самостоятельная работа «Практикум по неорганической химии»</t>
  </si>
  <si>
    <t>Ооржак Урана Спартаковна, Ондар Ай-Суу Васильевна</t>
  </si>
  <si>
    <t>для студентов 1 курса, очной формы обучения бакалавриата по направлению 44.03.05 «Педагогическое образование», профиль «Химия», «Биология» и «Химия»</t>
  </si>
  <si>
    <t>1. Глоссарий (40 терминов)  
2. Лекции – 10 
3. Тесты – 3
4. Банк вопросов (130 вопросов)
5. Гиперссылки – 12</t>
  </si>
  <si>
    <t>«Самостоятельная работа «Практикум по общей химии»</t>
  </si>
  <si>
    <t xml:space="preserve">Ооржак Урана Спартаковна, Сандакпан Аржаана Валериевны </t>
  </si>
  <si>
    <t>1. Глоссарий (38 терминов)
2. Лекции –15   
3. Тесты – 3
4. Банк вопросов (130 вопросов)
5. Гиперссылки – 6</t>
  </si>
  <si>
    <t>«Самостоятельная работа по неорганической и аналитической химии». Часть 1</t>
  </si>
  <si>
    <t>Ооржак Урана Спартаковна, Шойнуу Анай-Кара Баз-ооловна, Аракчаа Шенне Аясовна</t>
  </si>
  <si>
    <t>для студентов 1 курса, очной и заочной формы обучения бакалавриата по направлению подготовки 35.03.07 «Технология ПиПСХП», 36.03.02 «Зоотехния», 35.03.01 «Лесное дело», 35.03.04 «Агрономия», 36.03.01 «Ветеринарно-санитарная экспертиза»</t>
  </si>
  <si>
    <t>1. Глоссарий (94 терминов)  
2. Лекции – 28
3. Лабораторные работы – 13
4. Тесты – 5
5. Банк вопросов (200 вопросов)
6. Гиперссылки – 19</t>
  </si>
  <si>
    <t>Методические основы подготовки к олимпиадам по химии</t>
  </si>
  <si>
    <t>Куулар Лариса Лопсановна, Кашкак Елена Сергеевна</t>
  </si>
  <si>
    <t>44.03.05 «Педагогическое образование», профиль «Химия», «Биология» и «Химия»</t>
  </si>
  <si>
    <t xml:space="preserve">1. Файлы – 11 (лекции -9, практическое занятие – 1, темплан-1);)
2. Папки – 3 (практикумы);
3. Страницы – 2 (сведения об авторах, полная аннотация курса)
4. Задание – 3
</t>
  </si>
  <si>
    <t>Методика преподавания химии. Часть 3</t>
  </si>
  <si>
    <t>Куулар Лариса Лопсановна, Монгуш Долааны Ирбис-ооловны</t>
  </si>
  <si>
    <t xml:space="preserve">1. Глоссарий – 1 (68 термина)
2. Лекция – 3
3. Презентация – 9
4. Гиперссылки – 16
5. Страница - 2
6. Тест – 4
7. Банк вопросов (150 вопросов)
</t>
  </si>
  <si>
    <t>«Самостоятельная работа по фармацевтической химии». Часть 1</t>
  </si>
  <si>
    <t>1.Глоссарий (121 термин)  
2.Лекции – 9
3.Тесты – 4
4.Банк вопросов (150 вопросов)
5.Презентации – 8
6.Задание – 6
7. Лабораторная работа - 14</t>
  </si>
  <si>
    <t>Алгоритмы решения задач по органическому синтезу</t>
  </si>
  <si>
    <t>Кендиван Ольга Даваа-Сереновна, Монгуш Алдынай Михайловна</t>
  </si>
  <si>
    <t>1.Глоссарий (30 терминов)
2.Лекции – 11
3.Тесты – 5
4.Банк вопросов (200 вопросов)
5.Задания– 11</t>
  </si>
  <si>
    <t>Механизмы органических реакций</t>
  </si>
  <si>
    <t>1.Глоссарий (37 терминов)
2.Лекции – 13
3.Тесты – 3
4.Банк вопросов (100 вопросов)
5.Задания - 4</t>
  </si>
  <si>
    <t>Аналитическая химия. Часть 2</t>
  </si>
  <si>
    <t>Ондар Урана Владимировна</t>
  </si>
  <si>
    <t>1.Глоссарий (59 терминов);
2.Лекции – 27;
3.Тесты – 4;
4.Банк вопросов (150 вопросов);
5.Эл. страница – 1;
6.Задание – 6.
7.Презентации-27</t>
  </si>
  <si>
    <t>Дидактика химии</t>
  </si>
  <si>
    <t>Куулар Лариса Лопсановна, Хомушку Сайзаана Алексеевна</t>
  </si>
  <si>
    <t>1.Глоссарий - 1 (89 терминов).
2.Лекции – 3.
3.Презентации – 9.
4.Гипперссылки – 3.
5.Задания – 3.
6.Тест – 4.
7.Банк вопросов (150 вопросов)</t>
  </si>
  <si>
    <t>Самостоятельная работа по фармацевтической химии. Часть 2</t>
  </si>
  <si>
    <t>04.03.01 «Химия» с профилем подготовки «Фармацевтическая химия» естественно-географического факультета.</t>
  </si>
  <si>
    <t xml:space="preserve">1. Глоссарий (67 терминов)
2. Лекции – 8
3. Тесты – 5
4. Презентации -5
5. Задание - 10
6. Банк вопросов (210 вопросов)
7. Гиперссылки – 7
</t>
  </si>
  <si>
    <t>Учебно-методическая работа в химическом образовании</t>
  </si>
  <si>
    <t>1. Глоссарий (73 терминов)
2. Лекции – 5
3. Тесты – 1
4. Презентации -2
5. Банк вопросов (60 вопросов)
6. Гиперссылки – 12
7. Задания - 7</t>
  </si>
  <si>
    <t>Химия окружающей среды</t>
  </si>
  <si>
    <t>Кашкак Елена Сергеевна</t>
  </si>
  <si>
    <t>1. Глоссарий (102 терминов)
2. Лекции – 3
3. Тесты – 4
4. Презентации – 14
5. Банк вопросов (192 вопросов)
6. Эл. Страница – 2
7. Заданий - 7</t>
  </si>
  <si>
    <t>Основы органической химии (для заочников)</t>
  </si>
  <si>
    <t>для ЗФО ИТФ и СХФ</t>
  </si>
  <si>
    <t>1.Глоссарий (61 терминов)
2.Лекции – 3
3.Тесты – 1
4.Банк вопросов (150 вопросов)
5.Гиперссылки – 13
6.Задания - 6</t>
  </si>
  <si>
    <t>Основы органической химии</t>
  </si>
  <si>
    <t>Кашкак Елены Сергеевны
Лопсан-Ендан (Шойнуу) Анай-Кара Баз-ооловна</t>
  </si>
  <si>
    <t>бакалавриата 23.05.01 Наземные транспортно-технологические средства, профиль «Подъемно-транспортные, строительные, дорожные средства и оборудование</t>
  </si>
  <si>
    <t xml:space="preserve">1.Глоссарий (43 термина)
2.Лекции – 2
3.Тесты – 4
4.Презентации – 15 
5.Банк вопросов (160 вопросов)
6.Заданий – 6
7.Гиперссылки– 4
8.Файл – 1  </t>
  </si>
  <si>
    <t>Аналитическая химия. Часть 1</t>
  </si>
  <si>
    <t>04.03.01 «Химия» профиль «Химия окружающей среды, химическая экспертиза и экологическая безопасность»</t>
  </si>
  <si>
    <t>1. Глоссарий (58 терминов);
2. Лекции – 22;
3. Тесты – 5;
4. Банк вопросов (200 вопросов);
5. Задание – 14;
6. Гиперссылок -6</t>
  </si>
  <si>
    <t>Основы органической химии лекарственных средств</t>
  </si>
  <si>
    <t>Кендиван Ольга Даваа-Сереновна</t>
  </si>
  <si>
    <t>1. Глоссарий (71 терминов)
2. Презентации –6
3. Тесты – 3
4. Задание – 8
5. Банк вопросов (100 вопросов)
6. Страница - 4</t>
  </si>
  <si>
    <t>Электрохимические методы анализа</t>
  </si>
  <si>
    <t>Глоссарий (31 термина)
2. Лекции – 12(43) 
3. Тесты – 2
4. Банк вопросов (52 вопросов)
5. Задания-9
6.Презентаций-9(168)
7. Гиперссылки-4</t>
  </si>
  <si>
    <t>Решение задач по общей химии</t>
  </si>
  <si>
    <t>Ооржак Урана Спартаковна, Монгуш Алдынай Михайловна, Кендиван Ольга Даваа-Сереновна</t>
  </si>
  <si>
    <t>для студентов 2 курса направления подготовки 04.03.01 Химия и 44.03.05 Педагогическое образование</t>
  </si>
  <si>
    <t>1. Глоссарий (30 терминов)  
2. Лекции – 4
3. Тесты – 2
4. Банк вопросов (50 вопросов)
5. Презентации – 6
6. Задание – 6
7. Гиперссылка -6</t>
  </si>
  <si>
    <t>Биологическая химия. Часть 1</t>
  </si>
  <si>
    <t xml:space="preserve">Ооржак Урана Спартаковна, Монгуш Алдынай Михайловна, </t>
  </si>
  <si>
    <t>06.03.01 Биология, а также направлений подготовки 04.03.01 Химия и 44.03.05 Педагогическое образование</t>
  </si>
  <si>
    <t>1. Глоссарий (37 терминов)
2. Лекции – 12 (31 страниц)
3. Тесты – 7
4. Банк вопросов (170 вопросов)
5. Презентации – 20 (413 файлов)
6. Задание – 6</t>
  </si>
  <si>
    <t>Методика обучения решению задач по химии</t>
  </si>
  <si>
    <t>1. Глоссарий (28 терминов)  
2. Лекции – 3
3. Тесты – 2
4. Банк вопросов (100 вопросов)
5. Презентация -2
6. Элемент Задание - 11</t>
  </si>
  <si>
    <t>Основы органической химии лекарственных средств. Часть 2</t>
  </si>
  <si>
    <t>1. Глоссарий (69 терминов)
2. Тесты – 3
3. Банк вопросов (120 вопросов)
4. Презентация-35</t>
  </si>
  <si>
    <t>Физическая химия. Часть 1</t>
  </si>
  <si>
    <t>1. Глоссарий (88 терминов)
2. Лекции – 3
3. Тесты – 3
4. Задание -2
5. Банк вопросов – 100
6. Презентации-4
7. Страница-7
8. Семинар-2
9. Файл-7</t>
  </si>
  <si>
    <t>Токсикологическая химия</t>
  </si>
  <si>
    <t>1. Глоссарий-69 терминов
2.  Лекции-28
3.  Тесты -3
4.  Банк вопросов (110)
5.  элемент Задание -28
6.  Презентация-11
7.  Гиперссылка-1</t>
  </si>
  <si>
    <t>Биологическая химия. Химические основы биологических процессов. Часть 2</t>
  </si>
  <si>
    <t>1. Глоссарий – 22 
2. Лекции – 22
3. Тесты – 5
4. Банк вопросов (100 вопросов)
5. Элемент страница – 8</t>
  </si>
  <si>
    <t>Неорганическая и аналитическая химия (для ЗФО СХФ)</t>
  </si>
  <si>
    <t>Ооржак Урана Спартаковна, Лопсан-Ендан Анай-Кара Баз-ооловна</t>
  </si>
  <si>
    <t>для студентов ЗФО СХФ</t>
  </si>
  <si>
    <t>1. Глоссарий – 91 термин
2. Лекции – 15
3. Тесты – 6
4. Банк вопросов - 233 вопроса
5. Элемент задание – 10
6. Гиперссылки -15</t>
  </si>
  <si>
    <t>Современные средства оценивания результатов обучения химии</t>
  </si>
  <si>
    <t>1. Глоссарий (21 терминов)
2. Лекции – 2
3. Тесты – 4
4. Банк вопросов - 150 вопросов
5. Презентации –1
6. Гиперссылки – 2
7. Задание – 8
8. Файл - 6</t>
  </si>
  <si>
    <t>Аналитическая химия для нехимических специальностей. Часть 1</t>
  </si>
  <si>
    <t>Ондар Урана 
Владимировна</t>
  </si>
  <si>
    <t>44.03.05 Педагогическое образование (с двумя профилями подготовки), профили "Биология" и "Химия" в III семестре, год набора 2021 г</t>
  </si>
  <si>
    <t>1. Глоссарий (54 термина);
2. Лекции – 9;
3. Тесты – 5;
4. Банк вопросов (190 вопросов);
5. Задание – 8;
6. Авторская видеолекция - 1</t>
  </si>
  <si>
    <t>Геохимия окружающей среды</t>
  </si>
  <si>
    <t>1. Глоссарий (75 термина)
2. Лекции – 3
3. Тесты – 6
4. Банк вопросов (198 вопросов);
5. Задание – 89
6. Презентации – 17
7. Страница - 2</t>
  </si>
  <si>
    <t>Алгоритмы решения задач по общей и неорганической химии. Часть 1</t>
  </si>
  <si>
    <t>Кендиван Ольга Даваа-Сереновна, Монгуш Орланмаа Модагановна, Дамыймаа Саглай Олеговна</t>
  </si>
  <si>
    <t>44.03.05 «Педагогическое образование», профили «Биология» и «Химия»</t>
  </si>
  <si>
    <t>1. Глоссарий (40 терминов)
2. Лекции – 11
3. Тесты – 3
4. Банк вопросов (100 вопросов)
5. Элемент страница – 21</t>
  </si>
  <si>
    <t>Химия элементов</t>
  </si>
  <si>
    <t>Кендиван Ольга Даваа-Сереновна, Оюн Лилия Александровна</t>
  </si>
  <si>
    <t>1. Глоссарий (45 терминов)
2. Лекция - 16
3. Тесты – 3
4. Презентация – 14
5. Элемент страница-37
6. Банк вопросов (113 вопросов)</t>
  </si>
  <si>
    <t>Химия (для ИТФ)</t>
  </si>
  <si>
    <t>Лопсан-Ендан Анай-Кара Баз-ооловна, Кашкак Елена Сергеевна</t>
  </si>
  <si>
    <t>08.03.01 Строительство, профиль «Промышленное и гражданское строительство»; 13.03.01 Теплоэнергетика и теплотехника, профиль «Промышленная теплоэнергетика»; 21.05.04 Горное дело, специализация «Горные машины и оборудование»; 23.03.03 Эксплуатация транспортно-технологических машин и комплексов, профиль «Автомобильный сервис»; 38.03.10 Жилищное хозяйство и коммунальная инфраструктура, профиль «Управление городской инфраструктурой»</t>
  </si>
  <si>
    <t>1. Глоссарий (108 терминов)
2. Презентация – 18
3. Тесты – 7
4. Банк вопросов (300 вопросов)
5. Элемент страница – 16</t>
  </si>
  <si>
    <t>Физическая химия. Часть 2</t>
  </si>
  <si>
    <t>1. Глоссарий (88 терминов)
2. Презентации – 10
3. Тесты – 6
4. Банк вопросов (241 вопросов)
5. ПДФ файл – 10
6. Элемент страница –
7. Задания – 4
8. Семинар -2
9. Лекции - 5</t>
  </si>
  <si>
    <t>Современные проблемы химико-педагогического образования</t>
  </si>
  <si>
    <t>1. Глоссарий – 22 термина
2. Лекции – 5
3. Тесты - 4
4. Задания – 10
5. Банк вопросов – 210 вопросов
6. Гиперссылки – 6
7. Презентация - 13</t>
  </si>
  <si>
    <t>Аналитическая химия для нехимических специальностей. Часть 2</t>
  </si>
  <si>
    <t>Для нехимических специальностей</t>
  </si>
  <si>
    <t>1. Глоссарий - 1 (79 терминов).
2. Лекции – 9.
3. Задания – 5.
4. Тест – 3.
5. Банк вопросов (115 вопросов)</t>
  </si>
  <si>
    <t>Биологии и экологии</t>
  </si>
  <si>
    <t>Биология клетки</t>
  </si>
  <si>
    <t>Ондар Елена Эрес-ооловна, доцент кафедры биологии и экологии</t>
  </si>
  <si>
    <t>«Биология», «Педагогическое образование: профили «Биология» и «Химия», «География» и «Биология».</t>
  </si>
  <si>
    <t>1. Глоссарий (20 терминов)
2. Лекции – 8
3. Задания – 14 
4. Тесты – 8
5. Банк вопросов (15 вопросов)
6. Презентация -1</t>
  </si>
  <si>
    <t>Физиология растений с основами биохимии</t>
  </si>
  <si>
    <t>Дубровский Николай Григорьевич, Серен Клавдия Доржуевна, Ондар Елена Эрес-ооловна, Серен Алексей Юрьевич</t>
  </si>
  <si>
    <t>06.03.01 "Биолоигя", 35.03.04 "Агрономия", 35.03.01 "Лесное дело", 35.03.05 "Садоводство"</t>
  </si>
  <si>
    <t xml:space="preserve">15.02.2017, протокол №6 </t>
  </si>
  <si>
    <t>1. Глоссарий(15 терминов)
2. Тесты - 7
3. Банк тестов(186 тестовых заданий)
4. Страницы(литература) - 2</t>
  </si>
  <si>
    <t>Подготовка к Олимпиаде часть1</t>
  </si>
  <si>
    <t>Назын Чечекмаа Дембиреловна</t>
  </si>
  <si>
    <t>для учащихся школ Республики Тыва (8-9 классы)</t>
  </si>
  <si>
    <t>1. Глоссарий (690 терминов)
2. Лекции – 12
3. Тесты – 4
4. Презентации -6
5. Банк вопросов (215 вопросов)
6. Видеолекции  (кино) - 2</t>
  </si>
  <si>
    <t>Подготовка к Олимпиаде. Часть 3</t>
  </si>
  <si>
    <t>Ооржак Анета Викторовна</t>
  </si>
  <si>
    <t>для подготовки учащихся 11 классов к олимпиаде по биологии школ РТ</t>
  </si>
  <si>
    <t>1. Глоссарий (40 терминов)
2. Лекции – 7
3. Тесты – 6
4. Банк вопросов (174 вопросов)
5. Видеолекции  (кино) - 4</t>
  </si>
  <si>
    <t>Подготовка к ЕГЭ по биологии</t>
  </si>
  <si>
    <t>Ондар Елена Эрес-ооловна, Назын Чечекмаа Дембиреловна, Ооржак Анета Викторовна.</t>
  </si>
  <si>
    <t xml:space="preserve"> для школьников 11 класса.</t>
  </si>
  <si>
    <t>1. Глоссарий (1379 терминов)
2. Лекции – 29 
3. Тесты – 18 
4. Презентации -10 
5. Банк вопросов (549вопросов)
6. Гиперссылка (видеолекции (кино) – 22 (ботаника -6, зоология -7, человек-4, общая биология-5)</t>
  </si>
  <si>
    <t>Практикум по концепции современного естесвтознания</t>
  </si>
  <si>
    <t>Ойдупаа Орлан Чукаевич</t>
  </si>
  <si>
    <t>1. Глоссарий (20 терминов)
2. Лекции – 6
4. Тесты – 6
5. Банк вопросов (121 вопросов)</t>
  </si>
  <si>
    <t>Низшие растения</t>
  </si>
  <si>
    <t xml:space="preserve">06.03.01. Биология профиль "Фундаментальная и прикладная биология", 44.03.05. Педагогическое образования с двумя профилями подготовки, профили "Биология", "Химия". </t>
  </si>
  <si>
    <t>1.Глоссарий (125 терминов)  
2.Лекции – 11
3.Тесты – 3
4.Банк вопросов (152вопросов)
5.Лабораторная работа - 12</t>
  </si>
  <si>
    <t>Эволюция биологических систем</t>
  </si>
  <si>
    <t>Ондар Сергей Октяевич</t>
  </si>
  <si>
    <t>магистрантов 1 года очного и заочного обучения естественно-географического факультета</t>
  </si>
  <si>
    <t>1. Глоссарий (91 термина)  
2. Лекции – 3 
3. Практические работы – 6
4. Презентации – 3
5. Тесты – 1
6. Банк вопросов (80 вопросов)</t>
  </si>
  <si>
    <t>Микробиология и вирусология</t>
  </si>
  <si>
    <t>06.03.01 – «Биология», 44.03.05 «Биология» и «Химия», 44.03.05 «Биология» и «БЖД».</t>
  </si>
  <si>
    <t>1. Лекции – 9
2. Задания – 15
3. Глоссарий – 60
4. Презентации – 7
5. Гиперссылки – 4
6. Тест – 5
7. Банк вопросов (193 вопросов)</t>
  </si>
  <si>
    <t>Теория и методика обучения биологии</t>
  </si>
  <si>
    <t xml:space="preserve">Ооржак Анета Викторовна </t>
  </si>
  <si>
    <t>«Теория и методика обучения биологии», «Методика обучения биологии»</t>
  </si>
  <si>
    <t>1. Глоссарий-60 терминов
2. Лекции-6
3. тесты-8
4. Банк вопросов- 214 вопросов
5. Гиперссылки-4
6. Задания-18
7. Элемент папка-8
8. Презентации - 9</t>
  </si>
  <si>
    <t>Экология</t>
  </si>
  <si>
    <t>Куксиной Долааны Кызыл-ооловна, Севелей Шончалай Сергеевна</t>
  </si>
  <si>
    <t>23.03.03 Эксплуатация транспортно-технологических машин и комплексов, профиль Автомобили и автомобильное хозяйство; и заочной формы  23.05.01 Наземно транспортно-технологические средства, также для студентов естественно-географического факультета очной формы обучения 06.03.01 Биология, 05.03.06 Экология и природопользование, 44.03.01 Педагогическое образование (с двумя профилями) «Биология» и «Химия», «Биология» и «Физическая культура».</t>
  </si>
  <si>
    <t xml:space="preserve">1. Глоссарий (117 терминов)
2. Лекции – 14
3. Задания – 8 
4. Тесты – 5
5. Банк вопросов (187 вопросов)
6. Элемент страницы – 1 </t>
  </si>
  <si>
    <t>Почвоведение</t>
  </si>
  <si>
    <t>Ондар Елена Эрес-ооловна</t>
  </si>
  <si>
    <t>06.03.01 «Биология»</t>
  </si>
  <si>
    <t>1. Глоссарий (300 терминов)
2. Лекции – 7 
3. Тесты – 4
4. Презентация -7
5. Банк вопросов (156 вопросов)
6. Задание (лабораторные работы) - 8</t>
  </si>
  <si>
    <t>Фитоценология. Часть 1</t>
  </si>
  <si>
    <t>Самдан Андрей Михайлович, Ооржак Анета Викторовна</t>
  </si>
  <si>
    <t>1. Глоссарий 
2. (20 терминов)
2. Лекции –6
3. Тесты – 3
4. Банк вопросов (86 вопросов)</t>
  </si>
  <si>
    <t>Физиология растений</t>
  </si>
  <si>
    <t>Ондар Елена Эрес-ооловна, Дубровский Николай Григорьевич, Дувен-оол Доржу Анатольевич</t>
  </si>
  <si>
    <t>1. Глоссарий (125 терминов)
2.  Лекции – 10
3. Тесты – 7
4. Банк вопросов (152 вопросов)
5. Задание (лабораторные работы) - 6</t>
  </si>
  <si>
    <t>Промышленная экология</t>
  </si>
  <si>
    <t>Ойдупаа Орлан Чуккаевич</t>
  </si>
  <si>
    <t>1. Глоссарий (65 терминов)
2. Лекции – 5
3. Тесты – 5
4. Банк вопросов (120 вопроса)</t>
  </si>
  <si>
    <t>Подготовка к олимпиаде. Часть 2</t>
  </si>
  <si>
    <t>школьников 10 класса</t>
  </si>
  <si>
    <t>1. Глоссарий (1340 терминов)
2. Лекции – 15(48) 
3. Тесты – 21
4. Банк вопросов (864 вопросов)
5. Презентация-13(375)
6. Задание-6
7. Файл-4</t>
  </si>
  <si>
    <t>Популяционная экология</t>
  </si>
  <si>
    <t>Куксина Долаана Кызыл-ооловна, Саая Арияна Томур-ооловна</t>
  </si>
  <si>
    <t>20.01.2022 протокол №5</t>
  </si>
  <si>
    <t>Глосссарий (126 терминов)
Лекции – 9
Задания -10
Тесты – 3
Банк вопросов - 162</t>
  </si>
  <si>
    <t>Фитоценология. Часть 2</t>
  </si>
  <si>
    <t>2 курс 06.03.01 – «Биология» 4 семестр</t>
  </si>
  <si>
    <t>1. Глоссарий (14 терминов)
2. Лекции – 7
3. Тесты – 3
4. Банк вопросов (100 вопросов)
5. Задания - 6</t>
  </si>
  <si>
    <t>Экологическое право</t>
  </si>
  <si>
    <t>1. Глоссарий (72 терминов)
2. Лекции – 5
3. Тесты – 4
4. Банк вопросов (90 вопросов)
5. Задания-3</t>
  </si>
  <si>
    <t>Зоология позвоночных. Часть 1.</t>
  </si>
  <si>
    <t>Саая Арияна Томур-ооловна, Куксина Долаана Кызыл-ооловна</t>
  </si>
  <si>
    <t>1. Глоссарий (55 терминов)  
2. Лекции – 6
3. Тесты – 3
4. Банк вопросов (100 вопросов) 
5. Задание – 9
6. Гиперссылки-2
7. Авторская видеолекция-1</t>
  </si>
  <si>
    <t>Социальная экология</t>
  </si>
  <si>
    <t>Дандаа Олеся Викторовна, Куксина Долаана Кызыл-ооловна</t>
  </si>
  <si>
    <t>05.03.06 «Экология и природопользование» и 06.03.01«Биология».</t>
  </si>
  <si>
    <t>1. Глоссарий (35 терминов)  
2. Лекции – 6
3. Тесты – 5
4. Банк вопросов (164 вопросов) 
5. Задание – 8
6. Элемент страница-3</t>
  </si>
  <si>
    <t>Беспозвоночные животные водных экосистем Тувы</t>
  </si>
  <si>
    <t>Заика Валентин Викторович, Дандаа Олеся Викторовна</t>
  </si>
  <si>
    <t>06.03.01«Биология»,  44.03.05 Педагогическое образование (с двумя профилями подготовки), "Биология" и "Химия", "Биология" и "Физическая культура", "Биология" и "География".</t>
  </si>
  <si>
    <t>1. Глоссарий (30 терминов)  
2. Лекции – 10
3. Тесты – 3
4. Банк вопросов (46 вопросов) 
5. Задание – 2</t>
  </si>
  <si>
    <t>Ботаника. Морфология</t>
  </si>
  <si>
    <t>1 курса направления подготовки 44.03.04. Педагогическое образование с двумя профилями подготовки, 06.03.01. Биология</t>
  </si>
  <si>
    <t>1. Глоссарий (240 терминов)
2. Лекции – 9
3. Тесты – 7
4. Задание -9
5. Банк вопросов – 133
6. Презентации-9
7. Гиперссылка-1</t>
  </si>
  <si>
    <t>Генетика поведения</t>
  </si>
  <si>
    <t>Доржу Чодураа Михайловна</t>
  </si>
  <si>
    <t>06.04.01 Биология направленность/программа «Генетика»</t>
  </si>
  <si>
    <t>1. Глоссарий (20 терминов)
2. Лекции – 6
3. Тесты – 3
Задание -2
4. Банк вопросов – 161</t>
  </si>
  <si>
    <t>Обращение с отходами производства и потребления</t>
  </si>
  <si>
    <t xml:space="preserve">слушателей программы ДПО «Обращение с отходами производства и потребления». </t>
  </si>
  <si>
    <t>1. Глоссарий (28 терминов)
2. Лекции – 9
3. Тесты – 3
4. Задание -3
5. Банк вопросов – 182</t>
  </si>
  <si>
    <t>Теория эволюции. Часть 1</t>
  </si>
  <si>
    <t>Ондар Сергей Октяевич, Даргын-оол Долаана Владимировна</t>
  </si>
  <si>
    <t>06.03.01 «Биология», 44.03.05 Педагогическое образование, направленность (профили подготовки): «Биология» и «Химия», «Биология» и «Физическая культура» и «Биология» и «География».</t>
  </si>
  <si>
    <t>1. Глоссарий (35 терминов)
2. Лекции – 7
3. Тесты – 4
4. Задание -5
5. Банк вопросов – 200</t>
  </si>
  <si>
    <t>Особо охраняемые природные территории</t>
  </si>
  <si>
    <t>Куксин Александр Николаевич, Куксина Долаана Кызыл-ооловна</t>
  </si>
  <si>
    <t>06.03.01 «Биология», 44.03.05 Педагогическое образование 44.03.05 Педагогическое образование с двумя профилями подготовки по профилям «Биология» и «Химия», «Биология» и «Физическая культура», «Биология» и «География».</t>
  </si>
  <si>
    <t>1. Глоссарий (64 терминов)
2. Лекции – 5
3. Тесты – 3
4. Задание -5
5. Банк вопросов – 103</t>
  </si>
  <si>
    <t>Экология растений</t>
  </si>
  <si>
    <t xml:space="preserve">Ак-Лама Тайгана Аясовна </t>
  </si>
  <si>
    <t xml:space="preserve">3 курса направления подготовки 44.03.04. Педагогическое образование с двумя профилями подготовки, 06.03.01. Биология. </t>
  </si>
  <si>
    <t>1. Глоссарий (20 терминов)
2. Лекции – 6
3. Тесты – 2
4. Задание -2
5. Банк вопросов – 80</t>
  </si>
  <si>
    <t>Фитоценология</t>
  </si>
  <si>
    <t>студентов-биологов Ховдского государственного университета (Монголия)</t>
  </si>
  <si>
    <t>1. Глоссарий-15 терминов
2.  Лекции-7
3.  Тесты –3
4. Банк вопросов (137)
5.  элемент Задание -5</t>
  </si>
  <si>
    <t>Растения Тувы. Часть 1. Древесные растения.</t>
  </si>
  <si>
    <t>программы 22000.62 Экология и  природопользование</t>
  </si>
  <si>
    <t>1. Глоссарий-30 терминов
2. Лекции-4 
3. Тесты -2 
4. Банк вопросов (44)</t>
  </si>
  <si>
    <t>Анатомия растений</t>
  </si>
  <si>
    <t>06.03.01 «Биология», 44.03.05 «Педагогическое образование» профили «Биология» и «Безопасность жизнедеятельности»</t>
  </si>
  <si>
    <t>1. Глоссарий (164 терминов) 
2. Задание - 11
3. Тесты – 5
4. Банк вопросов (160 вопросов)
5. Презентация -7</t>
  </si>
  <si>
    <t>Внеклассная работа по биологии</t>
  </si>
  <si>
    <t>06.03.01 – «Биология», 44.03.05 «Биология и химия», 44.03.05 «Биология» и «Физическая культура»</t>
  </si>
  <si>
    <t>1. Глоссарий (42 термина)
2. Лекции – 6
3. Тесты – 4
4. Презентации - 5
5. Банк вопросов (98 вопросов)
6. Задания – 5
7. Презентация -1</t>
  </si>
  <si>
    <t>Введение в биологию</t>
  </si>
  <si>
    <t xml:space="preserve"> 44.03.05 Педагогическое образование с двумя профилями «Биология» и «География»</t>
  </si>
  <si>
    <t>1. Глоссарий (103 терминов)
2. Лекции – 8
3. Тесты – 3
4. Банк вопросов (115 вопросов)</t>
  </si>
  <si>
    <t>География растений</t>
  </si>
  <si>
    <t>1. Глоссарий (70 термина)
2. Лекции – 9
3. Тесты – 4
4. Банк вопросов (149 вопросов)
5. Файл– 8
6. Презентации – 8</t>
  </si>
  <si>
    <t>Экономика природопользования</t>
  </si>
  <si>
    <t>Ойдупаа Орлан Чуккаевич, Даргын-оол Долаана Владимировна</t>
  </si>
  <si>
    <t>4 курса направления подготовки 05.03.06 Экология и природопользование, профиль "Рациональное природопользование"</t>
  </si>
  <si>
    <t>1. Глоссарий (30 термина)
2. Лекции – 5
3. Тесты – 6
4. Банк вопросов (150 вопросов)
5. Элемент страница – 5</t>
  </si>
  <si>
    <t>Зоология позвоночных. Часть 2</t>
  </si>
  <si>
    <t>06.03.01 Биология, 44.03.05 Педагогическое образование с двумя профилями подготовки -  «Биология» и «Химия», «Биология» и «Физическая культура», «Биология» и «География».</t>
  </si>
  <si>
    <t>1. Глоссарий – 100 терминов
2. Лекции – 6
3. Тесты - 3
4. Задания – 6
5. Банк вопросов – 120 вопросов
6. Гиперссылки – 1
7. Презентация - 3</t>
  </si>
  <si>
    <t>Теория эволюции. Часть 2</t>
  </si>
  <si>
    <t>06.03.01 «Биология», 44.03.05 Педагогическое образование (с двумя профилями подготовки), профили «Биология» и «Химия», профили «Биология» и «Физическая культура», профили «Биология» и «География».</t>
  </si>
  <si>
    <t>1. Глоссарий – 100 терминов
2. Тесты - 8
3. Задания – 5
4. Банк вопросов – 200 вопросов
5. Презентация - 13</t>
  </si>
  <si>
    <t>Руководство к лабораторным работам по систематике высших растений</t>
  </si>
  <si>
    <t>1. Глоссарий (195 термин)
2. Лекции -10
3. Тест-5
4. Банк вопросов (189 вопросов)
5. Задание -13
6. Презентация - 11</t>
  </si>
  <si>
    <t>ИТФ</t>
  </si>
  <si>
    <t>Строительства и ЖКХ</t>
  </si>
  <si>
    <t>Технология переработки грунта</t>
  </si>
  <si>
    <t>Саая Светлана Сергеевна</t>
  </si>
  <si>
    <t>для студентов очной и заочной форм обучения по направлению подготовки "Строительство", а также для слушателей курсов повышения квалификации.</t>
  </si>
  <si>
    <t>21.10.2016 протокол №2</t>
  </si>
  <si>
    <t>1.Глоссарий-90
2. лекции-17
3. тесты-6
4. Банк воопросов -120</t>
  </si>
  <si>
    <t>Конструкции из дерева и пластмасс</t>
  </si>
  <si>
    <t>Чылбак Алдынай Александровна</t>
  </si>
  <si>
    <t>22.03.2018, протокол №7</t>
  </si>
  <si>
    <t xml:space="preserve">1. Глоссарий (64 терминов)
2. Лекции – 12
3. Тесты – 4
4. Банк вопросов (200 вопросов)
</t>
  </si>
  <si>
    <t>Водоснабжение и водоотведение</t>
  </si>
  <si>
    <t>Майны Шончалай Борисовна</t>
  </si>
  <si>
    <t>08.03.01 "Строительство", профили "Промышленное и гражданское строительство" и "Энергоэффективность и экологичность зданий"</t>
  </si>
  <si>
    <t>1. Глоссарий(58 терминов)
2. Лекции - 8
3. Тесты - 5
4. Банк вопросов(203)</t>
  </si>
  <si>
    <t>Механика грунтов</t>
  </si>
  <si>
    <t>Чюдюк Сергей Алексеевич</t>
  </si>
  <si>
    <t>для студентов 3 курса, очной и заочной формы обучения бакалавриата по направлению 08.03.01 «Строительство», профили «Промышленное и гражданское строительство» и «Городское хозяйство и строительство»,</t>
  </si>
  <si>
    <t>1. Глоссарий (149 терминов)
2. Лекции – 15
3. Тесты – 6
4. Презентации -2
5. Банк вопросов (250 вопросов)
6. Видеолекции – 2</t>
  </si>
  <si>
    <t>Архитектура энергоэффективных зданий</t>
  </si>
  <si>
    <t>Куулар Чинчи Шаалыовна</t>
  </si>
  <si>
    <t>для студентов 2 курса, очной и заочной форм обучения бакалавриата по направлению подготовки 08.03.01 «Строительство», профили «Энергоэффективность и экологичность зданий» и «Экспертиза и управление недвижимостью».</t>
  </si>
  <si>
    <t xml:space="preserve">1. Глоссарий – 54 терминов
2. Лекции – 15 
3. Тесты  – 5
4. Банк вопросов  – 180 </t>
  </si>
  <si>
    <t>Металлические конструкции и сварка</t>
  </si>
  <si>
    <t>Стрельников Александр Николаевич</t>
  </si>
  <si>
    <t>3 курса очной и 4 курса заочной форм обучения бакалавриата по направлению 08.03.01 «Строительство», профили «Промышленное строительство»,</t>
  </si>
  <si>
    <t>1.Глоссарий – (44 термина) 
2.Лекции – 6
3.Тесты – 5
4.Итоговый тест
5.Банк вопросов (150 вопросов)</t>
  </si>
  <si>
    <t>Санитарно-техническое оборудование зданий</t>
  </si>
  <si>
    <t>для студентов очной и заочной формы обучения бакалавриата по направлению подготовки 08.03.01 «Строительство», профили «Промышленное и гражданское строительство» и «Энергоэффективность и экологичность зданий»</t>
  </si>
  <si>
    <t>1. Глоссарий (36 терминов)
2. Лекции – 15
3. Тесты – 5
4. Банк вопросов (191 вопросов)
5. Список литературы – 57 ист.</t>
  </si>
  <si>
    <t>Техническая эксплуатация зданий и сооружений</t>
  </si>
  <si>
    <t>Дадар Алдын-кыс Хунаевны</t>
  </si>
  <si>
    <t>08.03.01 Строительство</t>
  </si>
  <si>
    <t>1. Глоссарий (_____ терминов)
2. Лекции ________
3. Тесты ________
4. Банк вопросов (______ вопросов)
5. Анкетирование (______ студентов)</t>
  </si>
  <si>
    <t>Проектирование зданий в сейсмических районах</t>
  </si>
  <si>
    <t>4 курса направления подготовки 08.03.01 Строительство очной и заочной форм обучения.</t>
  </si>
  <si>
    <t>Глоссарий (26 терминов)
2. Лекции – 13
3. Тесты – 2
4. Банк вопросов (100 вопросов)</t>
  </si>
  <si>
    <t>Управление проектами.</t>
  </si>
  <si>
    <t>Дадар Алдын-кыс Хунаевна</t>
  </si>
  <si>
    <t>"Строительство"направления подготовки «Строительство», а также слушателей курсов повышения квалификации и переподготовки кадров.</t>
  </si>
  <si>
    <t>1. Глоссарий(39 терминов)
2. Лекции - 6
3. Тесты - 3
4. Презентации - 1
5. Банк вопросов(100 вопросов)
6. Задание - 4</t>
  </si>
  <si>
    <t>Теплоснабжение</t>
  </si>
  <si>
    <t>Оолакай Зиты Хулер-ооловны</t>
  </si>
  <si>
    <t>для студентов 3 курса по направлению подготовки 08.03.01 «Строительство» очной и заочной формы обучения</t>
  </si>
  <si>
    <t>1. Глоссарий (32 терминов)
2. Лекции – 12
3. Тесты – 4
4. Банк вопросов (138 вопросов)</t>
  </si>
  <si>
    <t xml:space="preserve">Инженерные системы населенного пункта </t>
  </si>
  <si>
    <t>08.03.01 «Строительство» профили «Энергоэффективность и экологичность зданий»</t>
  </si>
  <si>
    <t>1. Глоссарий (19 терминов);
2. Лекции – 11;
3. Тесты – 3;
4. Банк вопросов (70 вопросов);
5. Эл. стр. – 1</t>
  </si>
  <si>
    <t>Технологические оборудования</t>
  </si>
  <si>
    <t>магистрантов  направления подготовки 08.04.01 Строительство, профиль "Производство строительных материалов и конструкций"</t>
  </si>
  <si>
    <t>1.Глоссарий (49 терминов)
2.Лекции – 18
3.Тесты – 6
4.Банк вопросов (260 вопросов)
5.Задание - 1</t>
  </si>
  <si>
    <t>Энергосбережение в системах теплоснабжения</t>
  </si>
  <si>
    <t>08.04.01 «Строительство» профили «Энергоэффективность и экологичность зданий»</t>
  </si>
  <si>
    <t>1. Глоссарий (30 терминов);
2. Лекции – 15;
3. Тесты – 4;
4. Банк вопросов (120 вопросов);
5. Эл. страница – 1;
Задание – 8</t>
  </si>
  <si>
    <t>Организация, планирование и управление в строительстве</t>
  </si>
  <si>
    <t>Дадар Алдын-кыс Хунаевна, Куулар Чинчи Шаалыовна</t>
  </si>
  <si>
    <t>направления подготовки "Строительство"</t>
  </si>
  <si>
    <t>1.Глоссарий (46терминов)
2.Лекции – 8
3.Тесты – 3
4.Презентаций - 4
5.Банк вопросов (62вопросов)</t>
  </si>
  <si>
    <t>Строительная механика</t>
  </si>
  <si>
    <t>3 курса очной и заочной форм обучения бакалавриата по направлению 08.03.01 «Строительство», профили  «Промышленное и гражданское строительство». Решением кафедры «Строительства и ЖКХ»</t>
  </si>
  <si>
    <t>1.Глоссарий (40 терминов)
2.Лекции – 13
3.Тесты – 3
4.Банк вопросов (100 вопросов)
5.Презентация – 2
6.Гиперссылка – 2
7.Элемент «Страница» - 2
8. Задание - 2</t>
  </si>
  <si>
    <t>Технология строительных процессов</t>
  </si>
  <si>
    <t>Натпит-оол Азиана Артуровна</t>
  </si>
  <si>
    <t>08.04.01 «Строительство»</t>
  </si>
  <si>
    <t>1.Глоссарий (68 терминов)
2.Лекции – 19
3.Тесты – 5
4.Банк вопросов (120 вопросов)</t>
  </si>
  <si>
    <t>Комплексное инженерное благоустройство городских территорий</t>
  </si>
  <si>
    <t>Биче-оол Хензиг Владиславовна</t>
  </si>
  <si>
    <t>08.03.01 «Строительство», 38.03.10 «Жилищное хозяйство и коммунальная инфраструктура»</t>
  </si>
  <si>
    <t>1. Глоссарий (80 терминов);
2. Лекции – 15;
3. Тесты – 7;
4. Банк вопросов (180 вопросов);
5. ПДФ файл – 8;
6. Задания – 7.</t>
  </si>
  <si>
    <t>Экономика проектирования и строительства</t>
  </si>
  <si>
    <t>08.03.01 «Строительство»</t>
  </si>
  <si>
    <t>1. Глоссарий (30 терминов)
2. Лекции-10
3. Тесты-4
4. Банк вопросов-150</t>
  </si>
  <si>
    <t>Строительные конструкции. Часть 1</t>
  </si>
  <si>
    <t>Калдар-оол Анай-Хаак Бугалдаевна</t>
  </si>
  <si>
    <t>1. Лекции-12
2. Тесты-5
3. Банк вопросов- 20 вопросов
4. Глоссарий-42
5. Задание-4</t>
  </si>
  <si>
    <t>Железобетонные конструкции</t>
  </si>
  <si>
    <t>3 курса направления подготовки 08.03.01 Строительство, профиль "Промышленное и гражданское строительство"</t>
  </si>
  <si>
    <t>1. Глоссарий (40 терминов)
2. Лекции – 14
3. Тесты – 6
4. Банк вопросов (160 вопросов)
5. Задание – 16
6. Файл - 1</t>
  </si>
  <si>
    <t>Энергоресурсосбережение в ЖКХ.</t>
  </si>
  <si>
    <t>Оолакай Зита Хулер-ооловна</t>
  </si>
  <si>
    <t xml:space="preserve">1. Глоссарий (56 терминов)
2. Лекции – 17
3. Тесты – 4
4. Банк вопросов (189 вопросов)
5. Презентация -8
6. Элемент Задание -2
7. Гиперссылка -2 </t>
  </si>
  <si>
    <t>Строительные конструкции. Часть 2</t>
  </si>
  <si>
    <t>08.03.01 «Строительство», профиль «Городское строительство и хозяйство»</t>
  </si>
  <si>
    <t>1. Глоссарий (20 терминов)
2. Лекции – 11
3. Тесты – 4
4. Презентации – 3
5. Банк вопросов (153 вопросов)
6. Элемент Страница (Видеолекции) – 6
7. Элемент Задание - 3</t>
  </si>
  <si>
    <t>Строительные материалы</t>
  </si>
  <si>
    <t>Кара-Сал Борис Комбуй-оолович</t>
  </si>
  <si>
    <t>08.03.01 Строительство, профиль «Промышленное и гражданское строительство»</t>
  </si>
  <si>
    <t>1. Глоссарий (36 терминов)
2. Лекции (интерактивные) – 21 
3. Тесты – 9
4. Банк вопросов (232 вопросов)
5. Страницы (Видеолекции) – 9
6. Гиперссылки – 5
7. Заданий (лабораторные работы) - 1</t>
  </si>
  <si>
    <t>Основы метрологии, стандартизации и сертификации</t>
  </si>
  <si>
    <t>Саая Буян Оюн-оолович</t>
  </si>
  <si>
    <t>8.03.01 «Строительство» профиль «Промышленное и гражданское строительство»</t>
  </si>
  <si>
    <t>1. Глоссарий (65 термина)
2. Лекции – 26
3. Задания – 3
4. Презентация -2
4. Файл–2
5. Тесты – 4
6. Банк вопросов (150) вопросов)</t>
  </si>
  <si>
    <t>Основы рабочей профессии.</t>
  </si>
  <si>
    <t>Натпит-оол Азиана Артуровна, Иргит Байлак Борисовна</t>
  </si>
  <si>
    <t>Глоссарий (46 терминов)
Лекции – 14
Тесты – 4
Банк вопросов - 110</t>
  </si>
  <si>
    <t>Основы архитектуры</t>
  </si>
  <si>
    <t>Сат Дмитрий Хураган-оолович</t>
  </si>
  <si>
    <t>1. Глоссарий (18 терминов)
2. Лекции – 22
3. Тесты – 5
4. Банк вопросов (200 вопросов)
5. Занятия -2
6. Элемент страница – 6
7. Файл-1</t>
  </si>
  <si>
    <t>Информационные технологии в строительстве</t>
  </si>
  <si>
    <t>Биче-оол Хензиг Владиславовна, Калдар-оол Анай-Хаак Бугалдаевна</t>
  </si>
  <si>
    <t>1. Глоссарий (40терминов);
2. Лекции – 9(20 стр лекций);
3. Тесты – 3;
4. Банк вопросов (120 вопросов);
5. Задания – 4.</t>
  </si>
  <si>
    <t xml:space="preserve">Водоснабжение и водоотведение. Версия 2.0 </t>
  </si>
  <si>
    <t xml:space="preserve"> 3 и 4 курса направления подготовки 08.03.01 Строительство, профиль "Промышленное и гражданское строительство" </t>
  </si>
  <si>
    <t>1. Глоссарий (44 терминов)
2. Лекции – 6
3. Тесты – 6
4. Задание -4
5. Банк вопросов – 314
6. Видео-лекции авторские-2</t>
  </si>
  <si>
    <t>Управление и организация производственной деятельности ЖКХ</t>
  </si>
  <si>
    <t>Дадар Алдын-Кыс Хунаевна</t>
  </si>
  <si>
    <t>38.03.10 Жилищное хозяйство и коммунальная инфраструктура.</t>
  </si>
  <si>
    <t>1. Глоссарий (360 терминов)
2. Лекции – 29
3. Тесты – 6
4. Банк вопросов – 250
5. Презентации-29</t>
  </si>
  <si>
    <t>08.03.01 Строительство, профиль "Промышленное и гражданское строительство"</t>
  </si>
  <si>
    <t>1. Глоссарий (64 терминов)
2. Лекции – 12
3. Тесты – 5
4. Задание -5
5.  Банк вопросов – 200
6. Пакет Scorm-3
    7.Видеолекция авторская-1
   8. Презентация-2</t>
  </si>
  <si>
    <t>Технология возведения зданий</t>
  </si>
  <si>
    <t>1. Глоссарий (25 терминов)
2. Лекции – 10
3. Тесты – 4
4. Презентации – 3
5. Банк вопросов (100 вопросов)</t>
  </si>
  <si>
    <t>Реконструкция и ремонт систем водоснабжения и водоотведения</t>
  </si>
  <si>
    <t>08.03.01 «Строительство» по дисциплине «Реконструкция и ремонт систем водоснабжения и водоотведения»</t>
  </si>
  <si>
    <t>1. Глоссарий 30 термина;
2. Лекции – 13 (всего 21 стр.).
3. Тесты – 5;
4. Банк вопросов 120 вопросов;
5. Презентации – 4;
6. Элемент «Задание» – 5</t>
  </si>
  <si>
    <t>Введение в специальность. Строительство.</t>
  </si>
  <si>
    <t>1. Глоссарий (120 терминов)
2. Лекции – 9
3. Презентации – 8
4. Тесты – 3
5. Банк вопросов (120 вопросов)
6. Страница - 1</t>
  </si>
  <si>
    <t>Основы научных исследований. Строительство</t>
  </si>
  <si>
    <t>1. Глоссарий (50 терминов)
2. Лекции – 12
3. Презентации – 11
4. Тесты – 5
5. Банк вопросов (120 вопросов)
6. Задание – 4
7. Элемент файл -1</t>
  </si>
  <si>
    <t>Основания и фундаменты зданий и сооружений</t>
  </si>
  <si>
    <t>Калдар-оол Анай-Хаак Бугалдаевна, Опбул Эрес Кечил-оолович</t>
  </si>
  <si>
    <t>4 курса направления подготовки 08.03.01 Строительство, профиль "Промышленное и гражданское строительство" очной и заочной форм обучения.</t>
  </si>
  <si>
    <t>1. Глоссарий (173 терминов)
2. Лекции – 9 
3. Тесты – 4
4. Банк вопросов (90 вопросов)
5. Задания – 1</t>
  </si>
  <si>
    <t>Строительно-конструкционные материалы</t>
  </si>
  <si>
    <t>2 и 3 курса направления подготовки 08.03.01 Строительство, профиль "Промышленное и гражданское строительство" очной и заочной форм обучения.</t>
  </si>
  <si>
    <t>1. Глоссарий (36 терминов)
2. Лекции – 9
3. Тесты – 6
4. Банк вопросов (178 вопросов)</t>
  </si>
  <si>
    <t>Ресурсосбережение при технической эксплуатации объектов ЖКХ</t>
  </si>
  <si>
    <t>08.03.01 Строительство, 38.03.10 Жилищное хозяйство и коммунальная инфраструктура очной формы обучения, 4 курс 8 семестр.</t>
  </si>
  <si>
    <t>1. Глоссарий (56 терминов)
2. Лекции – 17 
3. Тесты – 4
4. Банк вопросов (189 вопросов)
5. Задания – 2
6. Гиперссылка – 2
7. Файл -2
8. Презентация - 8</t>
  </si>
  <si>
    <t>Физико-химические методы исследования строительных материалов</t>
  </si>
  <si>
    <t>магистрантов  по направлению подготовки 08.04.01 Строительство.</t>
  </si>
  <si>
    <t>1. Глоссарий (23 терминов)
2. Лекции – 8
3. Элемент страница - 3
4. Тесты – 4
5. Банк вопросов (137 вопросов)</t>
  </si>
  <si>
    <t>Обеспечение строительного производства</t>
  </si>
  <si>
    <t>1. Глоссарий (23 терминов)
2. Лекции – 8
3. Тесты – 4
4. Банк вопросов (94 вопроса)</t>
  </si>
  <si>
    <t>Обследование зданий</t>
  </si>
  <si>
    <t>Саая Светлана Сергеевна, Саая Буян Оюн-оолович</t>
  </si>
  <si>
    <t>1. Глоссарий – 26 терминов
2. Лекции – 7
3. Тесты -3
4. Задания – 2
5. Банк вопросов – 72 вопроса
7. Файл – 1</t>
  </si>
  <si>
    <t>Техническая эксплуатация несущих и ограждающих конструкций</t>
  </si>
  <si>
    <t>3 курса очной формы обучения, направления 08.03.01 "Строительство", профиль "Техническая эксплуатация объектов жилищно-коммунального хозяйства".</t>
  </si>
  <si>
    <t>1. Глоссарий – 30 терминов
2. Лекции – 9
3. Тесты -3
6. Банк вопросов – 60</t>
  </si>
  <si>
    <t>Архитектура зданий и сооружений. Часть 1</t>
  </si>
  <si>
    <t>08.03.01 Строительство, профиль "Промышленное и гражданское строительство".</t>
  </si>
  <si>
    <t>1. Глоссарий (19 терминов)
2. Лекции – 9
3. Тесты – 10
4. Банк вопросов (155 вопросов)</t>
  </si>
  <si>
    <t>Стеновые и теплоизоляционные материалы</t>
  </si>
  <si>
    <t>Иргит Байлак Борисовна, Натпит-оол Азиана Артуровна</t>
  </si>
  <si>
    <t>4 курса очной и заочной форм обучения по направлению подготовки «Строительство».</t>
  </si>
  <si>
    <t>1. Глоссарий (20 терминов)
2. Лекции – 5
3. Тесты – 5
4. Банк вопросов (115 вопросов)
5. Презентации – 2
4. ПДФ файл -1</t>
  </si>
  <si>
    <t>Основы строительных конструкций</t>
  </si>
  <si>
    <t>23.03.03 Наземные транспортно-технологические комплексы, направления подготовки "Автомобили и автомобильное хозяйство".</t>
  </si>
  <si>
    <t>1. Глоссарий (10 терминов)
2. Лекции -20
3. Тест-5
4. Банк вопросов (200 вопросов)
5. Задание -15</t>
  </si>
  <si>
    <t xml:space="preserve">Техническая эксплуатация инженерного оборудования зданий </t>
  </si>
  <si>
    <t>08.03.01 «Строительство» очной и заочной формы обучения.</t>
  </si>
  <si>
    <t xml:space="preserve">1. Глоссарий 51 термин
2. Лекции – 15 
3. Тесты – 4
4. Банк вопросов 120 вопросов
5. Презентации – 4
6. Элемент задание–3.
</t>
  </si>
  <si>
    <t xml:space="preserve">1. Глоссарий (40 терминов);
2. Лекции – 13
3. Тесты – 5
4. Банк вопросов (124 вопроса)
5. Файл – 4
6. Задания – 3
7. Страница - 1.
</t>
  </si>
  <si>
    <t>Основы управления государственным и муниципальным жилищным фондом.</t>
  </si>
  <si>
    <t xml:space="preserve">1. Глоссарий (56 терминов)
2. Лекции – 7
3. Тесты – 3
4. Банк вопросов (80 вопросов)
5. Презентации – 4
6. Задание - 2
</t>
  </si>
  <si>
    <t>Реновация застроенных территорий.</t>
  </si>
  <si>
    <t>3 курса направления подготовки 08.03.01 Строительство, профиль "Техническая эксплуатация объектов жилищно-коммунального хозяйства" очной формы обучения.</t>
  </si>
  <si>
    <t>1. Глоссарий (180 терминов)
2. Лекции – 9 
3. Тесты –4
4. ПДФ файл – 6
5. Банк вопросов (90 вопросов).
6. Задания - 3</t>
  </si>
  <si>
    <t>Общеинженерных дисциплин</t>
  </si>
  <si>
    <t>Техническое черчение</t>
  </si>
  <si>
    <t>Сандан Айлана Сергеевна</t>
  </si>
  <si>
    <t>Для учителей школ</t>
  </si>
  <si>
    <t>1. Глоссарий (8 терминов)
2. Лекции - 11
3. Задания - 2
4. Список литературы
5. Презентации - 2</t>
  </si>
  <si>
    <t>Начертательная геометрия и инженерная графика</t>
  </si>
  <si>
    <t>Очур-оол Аржана Петровна</t>
  </si>
  <si>
    <t>19.10.2017 протокол №2</t>
  </si>
  <si>
    <t>1. Глоссарий(67 терминов)
2. Лекции  -8
3. Тесты - 8
5. Банк вопросов(303 вопросов)</t>
  </si>
  <si>
    <t>Технология конструкционных материалов</t>
  </si>
  <si>
    <t>Кенден Кара-кыс Вадимовна</t>
  </si>
  <si>
    <t>2 курса очной и заочной форм обучения специальности 23.05.01 Наземные транспортно-технологические средства и направления подготовки 23.03.02 Наземные транспортно-технологические машины и комплексы.</t>
  </si>
  <si>
    <t>1. Глоссарий(67 терминов)
2. Лекции  - 10
3. Тесты - 16  
5. Банк вопросов(303 вопросов)                             6. Задание -1                                                7. Страница -3</t>
  </si>
  <si>
    <t>для студентов 1 курсов технических направлений очной и заочной форм обучения по направлениям подготовки бакалавриата и специалитета 23.03.02 «Наземные транспортно-технологические комплексы»,  профиль «Автомобили и автомобильное хозяйство», 08.03.01 «Строительство», профиль «Промышленное и гражданское строительство», 13.03.02 «Электроэнергетика и электротехника», профиль «Электроснабжение» и 23.05.01 «Наземные транспортно-технологические средства», специализация «Подъемно-транспортные, строительные дорожные средства и оборудования», 21.05.04 «Горное дело», специализация «Открытые горные работы» решением кафедры общеинженерных дисциплин</t>
  </si>
  <si>
    <t>1. Глоссарий (50 терминов)
2. Лекции – 24
3. Тесты – 9
4. Банк вопросов (200 вопросов)
5. Видеолекции – 2</t>
  </si>
  <si>
    <t>Теплотехника</t>
  </si>
  <si>
    <t>Сандан Айлана Сергеевна, Кысыыдак Алена Санчайевна, Сарыг-оол Сайлык Маар-ооловна</t>
  </si>
  <si>
    <t>1. Глоссарий (24 терминов)
2. Лекции – 9
3. Тесты – 4
4. Банк вопросов (146 вопросов)</t>
  </si>
  <si>
    <t>Электротехническое и конструкционное материаловедение</t>
  </si>
  <si>
    <t>Кенден Кара-Кыс Вадимовна</t>
  </si>
  <si>
    <t>13.03.02 (140400.62) Электроэнергетика и электротехника, профиль «Электроснабжение».</t>
  </si>
  <si>
    <t>1. Глоссарий (38 терминов)
2. Лекции – 10
3. Тесты – 13
4. Самостоятельные работы - 15
5. Банк вопросов (202 вопроса)
6. Список использованных источников</t>
  </si>
  <si>
    <t>Техника высоких напряжений</t>
  </si>
  <si>
    <t>Кенен Кара-кыс Вадимовна</t>
  </si>
  <si>
    <t>13.03.02 Электроэнергетика и электротехника, профиль «Электроснабжение».</t>
  </si>
  <si>
    <t>1. Глоссарий (21 термин)
2. Лекции – 10
3. Тесты – 3
4. Список литературы
5. Банк вопросов (101 вопрос)</t>
  </si>
  <si>
    <t>Электрические и электронные аппараты</t>
  </si>
  <si>
    <t>1.Глоссарий (28 терминов)
2.Лекции – 14
3.Тесты – 4
4.Банк вопросов (94вопроса)
5.Эл.страница-1</t>
  </si>
  <si>
    <t xml:space="preserve">Техническая и компьютерная графика </t>
  </si>
  <si>
    <t>1.Глоссарий (35 терминов)
2.Лекции – 9
3.Тесты – 2
4.Банк вопросов (60 вопросов)
5.Видеолекции – 9</t>
  </si>
  <si>
    <t>Теоретическая механика. Часть 1</t>
  </si>
  <si>
    <t>Кысыыдак Алена Санчайевна</t>
  </si>
  <si>
    <t>13.03.01 «Теплоэнергетика и теплотехника», по профилю «Промышленная теплоэнергетика», 13.03.02 «Электроэнергетика и электротехника», по профилю «Электроснабжение», 23.03.02 «Наземные транспортно-технологические комплексы», профиль «Автомобили и автомобильное хозяйство», 08.03.01 «Строительство», профилей «Промышленное и гражданское строительство» и «Экспертиза и управление недвижимостью», специалитета по направлению 23.05.01 «Наземные транспортно-технологические средства», специализация «Подъемно-транспортные, строительные дорожные средства и оборудования», 21.05.04 «Горное дело», специализация «Открытые горные работы»</t>
  </si>
  <si>
    <t>1. Глоссарий (30 терминов)
2. Лекции – 17
3. Тесты – 10
4. Презентации - 8
5. Банк вопросов (140 вопросов)
6. Задание – 13 
7. Элемент страница – 5</t>
  </si>
  <si>
    <t>Теория автоматического управления</t>
  </si>
  <si>
    <t>Хомушку Олча Алдайовна</t>
  </si>
  <si>
    <t>13.03.01 "Теплоэнергетика и теплотехника" и 13.03.02 "Электроэнергетика и электротехника"</t>
  </si>
  <si>
    <t>1.Глоссарий (22 термин)
2.Лекции – 20
3.Тесты – 5
4.Банк вопросов (160 вопросов)
5.Элемент страница -1
6.ПДФ-файл - 5
7.Задания 4</t>
  </si>
  <si>
    <t>Электробезопасность</t>
  </si>
  <si>
    <t>Кысыыдак Алена Санчайевна, Маадыр-оол Кристина Орлановна</t>
  </si>
  <si>
    <t>13.03.02 «Электроэнергетика и электротехника», по профилю «Электроснабжение»</t>
  </si>
  <si>
    <t>1. Глоссарий (25 терминов)
2. Лекции – 11
3. Тесты – 3
4. ПДФ - 5
5. Банк вопросов (120 вопросов)
6. Элемент страница – 4</t>
  </si>
  <si>
    <t>Гидравлика и гидравлический привод</t>
  </si>
  <si>
    <t>Сарыг-оол Сайлык Маар-ооловна</t>
  </si>
  <si>
    <t>23.05.01 Наземные транспортно-технологические средства и направления подготовки 23.03.03 Эксплуатация транспортно-технологических машины и комплексов</t>
  </si>
  <si>
    <t>1. Глоссарий (52 терминов)
2. Лекции – 11
3. Тесты – 3
4. Банк вопросов (80 вопросов)
5. Страница – 6
6. Файл – 1
7. Задание - 4</t>
  </si>
  <si>
    <t>Механика жидкости и газа</t>
  </si>
  <si>
    <t>2 курса очной и заочной формы обучения для направления подготовки "Строительство"</t>
  </si>
  <si>
    <t>1. Глоссарий (30 терминов)
2. Лекции – 17
3. Тесты – 3
4. Банк вопросов (219 вопросов)
5. Страница – 6
6. Задание – 6</t>
  </si>
  <si>
    <t>Электромагнитная совместимость в системах электроснабжения</t>
  </si>
  <si>
    <t>Очур-оол Аржана Петровна, Сендажи Чодураа Валерьевна</t>
  </si>
  <si>
    <t>13.03.02 Электроэнергетика и электротехника, профиль «Электроснабжение»</t>
  </si>
  <si>
    <t>1. Глоссарий-33
2. Лекции-8
3. Тесты-5
4. Страница-2
5. Банк вопросов-150
6. Элемент задание-8</t>
  </si>
  <si>
    <t>Гидрогазодинамика</t>
  </si>
  <si>
    <t>13.03.01 Теплоэнергетика и теплотехника.</t>
  </si>
  <si>
    <t>1. Глоссарий (20 терминов)  
2. Лекции – 17
3. Тесты – 8
4. Банк вопросов (219 вопросов)
   5. Задание-8
   6. Страница-6</t>
  </si>
  <si>
    <t>учителей школ по черчению</t>
  </si>
  <si>
    <t>Возобновляемые источники энергии</t>
  </si>
  <si>
    <t>«Электроэнергетика и электротехника», «Теплоэнергетика и теплотехника» инженерно-технического факультета.</t>
  </si>
  <si>
    <t>1. Глоссарий (44 терминов)
2. Лекции – 14
3. Тесты – 12
4. Задание -4
5. Банк вопросов – 90
6. Презентации-3
7. Страница-1</t>
  </si>
  <si>
    <t>Подготовительный курс по инженерной графике</t>
  </si>
  <si>
    <t>средних профессиональных образований (СПО)</t>
  </si>
  <si>
    <t>1. Глоссарий (19 терминов)
2. Лекции – 19
3. Тесты – 6
4. Банк вопросов – 114
5. Задания-4
6. Файл-1
7. Папка-3</t>
  </si>
  <si>
    <t>Теоретическая механика. Часть 2</t>
  </si>
  <si>
    <t xml:space="preserve"> и 2 курсов очной и заочной форм обучения для всех специальностей и направлений инженерно-технического факультета.</t>
  </si>
  <si>
    <t>1. Глоссарий-36 терминов
2. Лекции-32
3. Тесты – 11
4. Банк вопросов (200)
5. элемент Задание -10
6. Презентация-8
7. Элемент Сраница -5</t>
  </si>
  <si>
    <t>История теплоэнергетики</t>
  </si>
  <si>
    <t>1 курса очной и 2 курса заочной формы обучения направления подготовки 13.03.01 Теплоэнергетика и теплотехника.</t>
  </si>
  <si>
    <t>1. Глоссарий-30 терминов
2. Лекции-28
3. Тесты – 6
4. Банк вопросов (172)
5. элемент Задание -4
6. Элемент Сраница -1</t>
  </si>
  <si>
    <t>Электротехника, электроника и электропривод</t>
  </si>
  <si>
    <t>высшего и среднего профессионального образования всех направлений подготовки.</t>
  </si>
  <si>
    <t>1. Глоссарий-32 терминов
2. Лекции-8(17 стр), Тесты – 5
3. Банк вопросов (109)
4. элемент Задание -8</t>
  </si>
  <si>
    <t>Электротехника</t>
  </si>
  <si>
    <t>для студентов высшего и среднего профессионального образования всех направлений подготовки.</t>
  </si>
  <si>
    <t>Патентоведение</t>
  </si>
  <si>
    <t>1. Глоссарий -30
2. Лекции -15
3. Тесты -16
4. Банк вопросов- 120
5. Презентация -1</t>
  </si>
  <si>
    <t>ЭЛЕКТРОЭНЕРГЕТИЧЕСКИЕ СИСТЕМЫ И СЕТИ</t>
  </si>
  <si>
    <t>Очур-оол Аржана Петровна, Сендажы Чодураа Валерьевна</t>
  </si>
  <si>
    <t>1. Глоссарий (126 терминов)
2. Лекции – 14
3. Задания – 4
4. Тесты – 5
5. Банк вопросов (200 вопросов)
6. Страница-3</t>
  </si>
  <si>
    <t>Общая энергетика</t>
  </si>
  <si>
    <t>Ондар Айдаш Мерген-оолович</t>
  </si>
  <si>
    <t>пециальностей и направлений подготовки инженерно-технического факультета.</t>
  </si>
  <si>
    <t>1. Глоссарий (30 терминов)
2. Лекции – 10
3. Тесты – 4
4. Банк вопросов (90 вопросов)
5. Задание – 4
6. Презентации – 10</t>
  </si>
  <si>
    <t>Основы инженерного проектирования</t>
  </si>
  <si>
    <t>3 курсов  очной и заочной форм обучения, 13.03.01 «Теплоэнергетика и теплотехника» и 13.03.02 "Электроэнергетика и электротехника" инженерно-технического факультета.</t>
  </si>
  <si>
    <t>1. Глоссарий (20 терминов)
2. Лекции – 10 
3. Задания - 6
4. Тесты – 4
5. Гиперссылка – 11
6. Элемент папка – 5
7. Банк вопросов (95 вопросов)</t>
  </si>
  <si>
    <t>Проектный менеджмент</t>
  </si>
  <si>
    <t>магистров по направлению 13.04.02 Электроэнергетика и электротехника, направленность (программа) «Энергоэффективность и управление энергохозяйством».</t>
  </si>
  <si>
    <t>1. Глоссарий (24 терминов)
2. Лекции – 6
3. Тесты – 2
4. Банк вопросов (60 вопросов)
5. Задание - 4</t>
  </si>
  <si>
    <t>Гидравлика и гидравлический привод (для ЗФО)</t>
  </si>
  <si>
    <t>1. Глоссарий (52 терминов)
2. Лекция – 13
3. Тесты – 3
4. Элемент страница-7
5. Банк вопросов (100 вопросов)
6. Задание -6</t>
  </si>
  <si>
    <t>Электрическое освещение</t>
  </si>
  <si>
    <t>3 и 4 курсов очной и заочной форм обучения для студентов направления подготовки "Электроэнергетика и электротехника"  инженерно-технического факультета.</t>
  </si>
  <si>
    <t>1. Глоссарий (30 терминов)
2. Лекция - 13
3. Тесты – 4
4. Презентация – 4
5. Элемент страница-2
6. Банк вопросов (120 вопросов)
7. Задание -4</t>
  </si>
  <si>
    <t>Электроснабжение</t>
  </si>
  <si>
    <t>Ондар Юрий Чамыянович, Ондар Айдаш Мерген-оолович</t>
  </si>
  <si>
    <t>всех специальностей и направлений подготовки инженерно-технического факультета.</t>
  </si>
  <si>
    <t>1. Глоссарий (34 термина)
2. Лекции – 15
3. Тесты – 5
4. Банк вопросов (125 вопросов)
5. Элемент страница – 5
6. Презентации – 4</t>
  </si>
  <si>
    <t>1 курса высшего профессионального образования для студентов всех специальностей и направлений подготовки инженерно-технического факультета.</t>
  </si>
  <si>
    <t>1. Глоссарий (46 термина)
2. Лекции – 10
3. Тесты – 4
4. Банк вопросов (120 вопросов)
5. Элемент страница – 5
6. Презентации – 3</t>
  </si>
  <si>
    <t>Инженерная экология</t>
  </si>
  <si>
    <t>Хомушку Олча Алдайовна, Очур-оол Аржаана Петровна</t>
  </si>
  <si>
    <t>3 курса очной формы обучения и 4 курса заочной формы обучения направления подготовки 13.03.01 "Теплоэнергетика и теплотехника" и 13.03.02 "Электроэнергетика и электротехника".</t>
  </si>
  <si>
    <t>1. Глоссарий – 39 терминов
2. Лекции – 8
3. Тесты - 4
4. Задания – 4
5. Банк вопросов – 180 вопросов
6. Элемент страница- 2</t>
  </si>
  <si>
    <t>Теория принятия решений</t>
  </si>
  <si>
    <t>2 курса направления подготовки «Электроэнергетика и электротехника». </t>
  </si>
  <si>
    <t>1. Глоссарий – 42 термина
2. Лекции – 16
3. Тесты - 22
4. Задания – 4
5. Банк вопросов – 210 вопросов</t>
  </si>
  <si>
    <t>Надёжность систем энергообеспечения предприятий</t>
  </si>
  <si>
    <t>1303.01 Теплоэнергетика и теплотехника.</t>
  </si>
  <si>
    <t>1. Глоссарий – 30 терминов
2. Лекции – 17
3. Тесты - 13
4. Банк вопросов – 120 вопросов</t>
  </si>
  <si>
    <t>Источники и системы теплоснабжения</t>
  </si>
  <si>
    <t>Очур-оол Аржаана Петровна</t>
  </si>
  <si>
    <t>4 курса высшего образования по направлению 13.03.01 Теплоэнергетика и теплотехника, профиль «Промышленная теплоэнергетика»</t>
  </si>
  <si>
    <t xml:space="preserve">1. Глоссарий (75 терминов)
2. Лекции – 16 
3. Тесты – 5
4. Банк вопросов (160 вопросов)
5. Элемент задание - 4
</t>
  </si>
  <si>
    <t>Транспортно-технологических средств</t>
  </si>
  <si>
    <t>Детали машин и основы конструирования. Часть 1</t>
  </si>
  <si>
    <t>Монгуш Эдуард Сандак-ооловича</t>
  </si>
  <si>
    <t xml:space="preserve"> для студентов специальности  23.05.01 Наземные транспортно-технологические средства, направления подготовки 23.03.02 Наземные транспортно-технологические комплексы и направления подготовки 23.03.03 Эксплуатация транспортно-технологических машин и комплексов</t>
  </si>
  <si>
    <t>1. Глоссарий (91 терминов)
2. Лекции – 15 (40 стр)
3. Тесты – 4
4. Банк вопросов (150 вопросов)</t>
  </si>
  <si>
    <t>Организация пассажирских перевозок</t>
  </si>
  <si>
    <t>Шавыраа Чечек Деспий-ооловна</t>
  </si>
  <si>
    <t>для студентов очной формы обучения специалитетов по направлению 23.05.01 «Наземные транспортно-технологические средства», специализация «Подъемно-транспортные, строительные, дорожные средства и оборудования»
и бакалавриатов по направлениям 23.03.03 «Эксплуатация транспортно-технологических машин и комплексов», профиль «Автомобили и автомобильное хозяйство» и 23.03.02 «Наземные транспортно-технологические средства»</t>
  </si>
  <si>
    <t>1. Глоссарий (26 терминов)
2. Лекции – 10 (19 стр)
3. Тесты – 3
4. Банк вопросов (100 вопросов)</t>
  </si>
  <si>
    <t>Безопасность дорожного движения</t>
  </si>
  <si>
    <t>1. Глоссарий (53 терминов)
2. Лекции – 18 (45 стр)
3. Тесты – 5
4. Презентации-2 (25 слайдов)
5. Банк вопросов (201 вопросов)</t>
  </si>
  <si>
    <t>Силовые агрегаты</t>
  </si>
  <si>
    <t>Балзанай Сылдыс Васильевича</t>
  </si>
  <si>
    <t>для студентов 3 курса, очной и заочной форм обучения специалитета по направлению 23.03.02 «Наземные транспортно-технологические комплексы», профиль «Автомобили и автомобильное хозяйство»</t>
  </si>
  <si>
    <t>1. Глоссарий (277 терминов)
2. Лекции – 21
3. Тесты – 5 (+ итоговый тест)
4. Банк вопросов (257 вопросов)
5. Задание – 1
6. Элемент страница – 2</t>
  </si>
  <si>
    <t>Устройство двигателей строительно-дорожных машин</t>
  </si>
  <si>
    <t>для студентов 3 курса, очной и заочной форм обучения специалитета по направлению 23.05.01 «Наземные транспортно-технологические средства», специализация «Подъемно-транспортные, строительные, дорожные средства и оборудования»</t>
  </si>
  <si>
    <t>1. Глоссарий (277 терминов)
2. Лекции – 13
3. Тесты – 3 (+ итоговый тест)
4. Банк вопросов (156 вопросов)
5. Задание – 1
6. Элемент страница – 2</t>
  </si>
  <si>
    <t>Надежность механических систем</t>
  </si>
  <si>
    <t>Саая Сай-Суу Шолбановны</t>
  </si>
  <si>
    <t xml:space="preserve">для студентов 3 курса, очной и заочной форм обучения специальности 23.05.01 «Наземные транспортно-технологические средства», специализации «Подъемно-транспортные, строительные, дорожные средства и оборудования» </t>
  </si>
  <si>
    <t>1. Глоссарий (55 терминов)
2. Лекции – 20 ч.
3. Тесты – 4
4. Банк вопросов (150 вопросов)
5. Задание – 1
6. Элемент страница – 3</t>
  </si>
  <si>
    <t>Введение в специальность ПТСДСиО</t>
  </si>
  <si>
    <t>Монгуш Сылдыс Чамбааевич</t>
  </si>
  <si>
    <t xml:space="preserve">для студентов 1 курса, очной и заочной формы обучения, обучающихся по специальности 23.05.01 «Наземные транспортно-технологические средства», специализации «Подъёмно-транспортные, строительные, дорожные средства и оборудование»  </t>
  </si>
  <si>
    <t>1. Глоссарий - 1
2. Лекции – 16
3. Тесты – 4
4. Банк вопросов (150 вопросов)
5. Элемент страница – 2</t>
  </si>
  <si>
    <t>Устройство тракторов и автомобилей</t>
  </si>
  <si>
    <t>для студентов 2 курса, очной и заочной форм обучения специальности 23.05.01 «Наземные транспортно-технологические средства», специализации «Подъемно-транспортные, строительные, дорожные средства и оборудования»</t>
  </si>
  <si>
    <t>1. Глоссарий (40 терминов)
2. Лекции – 20 ч.
3. Тесты – 4
4. Банк вопросов (154 вопросов)
5. Элемент страница – 3</t>
  </si>
  <si>
    <t>Детали машин и основы конструирования. Часть 2</t>
  </si>
  <si>
    <t>Монгуш Эдуард Сандак-оолович,
Борбак-оол Наадым Сылдысович</t>
  </si>
  <si>
    <t>23.05.01 Наземные транспортно-технологические средства, направления подготовки 23.03.02 Наземные транспортно-технологические комплексы и направления подготовки 23.03.03 Эксплуатация транспортно-технологических машин и комплексов</t>
  </si>
  <si>
    <t>Глоссарий (50 терминов)
2. Лекции – 12
3. Тесты – 5
4. Банк вопросов (180 вопросов)</t>
  </si>
  <si>
    <t>Эксплуатационные материалы</t>
  </si>
  <si>
    <t>23.05.01 Наземные транспортно-технологические средства, специализация «Подъемно-транспортные, строительные, дорожные средства и оборудования» и направления подготовки 23.03.03 Эксплуатация транспортно-технологических машин и комплексов, профиль "Автомобили и автомобильное хозяйство".</t>
  </si>
  <si>
    <t>1.Задание - 3
2.Лекция - 12
3.Глоссарий (20 терминов) -1
4.Тест - 4
5.Банк вопросов - 156 вопросов</t>
  </si>
  <si>
    <t>Основы инженерного творчества</t>
  </si>
  <si>
    <t xml:space="preserve">для студентов 4 курса, очной и заочной форм обучения по специальности 23.05.01 «Наземные транспортно-технологические средства», специализация «Подъемно-транспортные, строительные, дорожные средства и оборудования» </t>
  </si>
  <si>
    <t>1. Глоссарий (20 терминов)
2. Лекции – 14 ч.
3. Тесты – 4
4. Банк вопросов (150 вопросов)
5. Задание - 3</t>
  </si>
  <si>
    <t>Основы технологии производства и ремонта ТиТТМиО</t>
  </si>
  <si>
    <t>для студентов 4 курса, очной и заочной форм обучения по направлению подготовки 23.03.03 «Эксплуатация транспортно-технологических машин и комплексов», профиль «Автомобили и автомобильное хозяйство»</t>
  </si>
  <si>
    <t>1. Глоссарий (20 терминов)
2. Лекции – 15 ч.
3. Тесты – 4
4. Банк вопросов (150 вопросов)
5. Задание - 3</t>
  </si>
  <si>
    <t>Эксплуатация подъемно-транспортных, строительных, дорожных средств и оборудований. 1 часть.</t>
  </si>
  <si>
    <t>Чооду Остап Андреевич</t>
  </si>
  <si>
    <t>для студентов 3 курса специальности 23.05.01 «Наземные транспортно-технологические средства», специализации «Подъемно-транспортные, строительные, дорожные средства и оборудование»</t>
  </si>
  <si>
    <t>1. Глоссарий (30 терминов);
2. Лекции – 17;
3. Тесты – 5;
4. Банк вопросов (160 вопросов);
5. Эл. страница – 1;
6. Контрольные вопросы и задания – 4</t>
  </si>
  <si>
    <t>Типаж и эксплуатация технологического оборудования</t>
  </si>
  <si>
    <t>Балзанай Сылдыс Васильевич.</t>
  </si>
  <si>
    <t>23.03.02 Наземные транспортно-технологические комплексы, профиль "Автомобили и автомобильное хозяйство" и 23.03.03 Эксплуатация транспортно-технологических машин и комплексов, профиль "Автомобили и автомобильное хозяйство".</t>
  </si>
  <si>
    <t>1.Глоссарий (229 терминов)
2.Лекции – 8
3.Тесты – 3
4.Банк вопросов (102 вопроса)</t>
  </si>
  <si>
    <t>Машины и оборудование непрерывного транспорта</t>
  </si>
  <si>
    <t>Конгар-оол Валерия Вячеславовна</t>
  </si>
  <si>
    <t>23.05.01 Наземные транспортно-технологические средства, специализации "Подъемно-транспортные строительно-дорожные машины и оборудование".</t>
  </si>
  <si>
    <t>1.Глоссарий (14 терминов)
2.Лекции – 9 ч.
3.Тесты – 4
4.Банк вопросов (180 вопросов)
5.Задания – 3</t>
  </si>
  <si>
    <t>Анализ рынка транспортных услуг</t>
  </si>
  <si>
    <t>23.05.01 Наземные транспортно-технологические средства, специализация «Подъемно-транспортные, строительные, дорожные средства и оборудования»</t>
  </si>
  <si>
    <t>1. Глоссарий (56 терминов)
2. Лекции – 17
3. Тесты – 5
4. Задание - 16
5. Банк вопросов (200 вопросов)</t>
  </si>
  <si>
    <t>Дамдын Сергей Иванович, Балзанай Сылдыс Васильевич</t>
  </si>
  <si>
    <t>1. Глоссарий (78 терминов)
2. Лекции – 12
3. Тесты – 3
4. Банк вопросов (135 вопросов)</t>
  </si>
  <si>
    <t>Теория механизмов и машин. Часть 1</t>
  </si>
  <si>
    <t>Монгуш Эдуард Сандак-оолович</t>
  </si>
  <si>
    <t>1. Глоссарий (41 терминов)
2. Лекции – 13
3. Тесты – 5
4. Презентации - 1
5. Банк вопросов (150 вопросов)
6. Контрольные вопросы и задания – 4
7. Элемент страница - 2</t>
  </si>
  <si>
    <t>Устройство автомобилей</t>
  </si>
  <si>
    <t>Борбак-оол Наадым Сылдысович</t>
  </si>
  <si>
    <t>23.03.03 Эксплуатация транспортно-технологических машин и комплексов, профиль "Автомобили и автомобильное хозяйство".</t>
  </si>
  <si>
    <t>1.Глоссарий (34 терминов)
2.Лекции – 14
3.Тесты – 4 
4.Банк вопросов (373 вопросов)
5.Задания – 14.</t>
  </si>
  <si>
    <t>Промышленно-транспортная экология</t>
  </si>
  <si>
    <t>Сандан Нелли Тимуровна</t>
  </si>
  <si>
    <t>23.05.01 «Наземные транспортно-технологические средства», 23.03.03 «Эксплуатация наземных транспортно-технологических машин и комплексов».</t>
  </si>
  <si>
    <t>1.Глоссарий (30 терминов)
2.Лекции – 7
3.Тесты – 4
4.Банк вопросов (157 вопросов)
5.Задание - 3</t>
  </si>
  <si>
    <t>Логистика</t>
  </si>
  <si>
    <t>Балзанай Сылдыс Васильевич, Соян Шончалай Чудурукпаевна</t>
  </si>
  <si>
    <t>1. Глоссарий (149 терминов)
2. Лекции - 31
3. Тесты - 3
4. Задание - 12
5. Банк вопросов (108 вопросов)</t>
  </si>
  <si>
    <t>Грузоподъемные машины и оборудование</t>
  </si>
  <si>
    <t>предназначенный для студентов 4 курса, очной и заочной форм обучения специальности 23.05.01 «Наземные транспортно-технологические средства», специализации «Подъемно-транспортные, строительные, дорожные средства и оборудования» решением кафедры транспортно-технологических средств</t>
  </si>
  <si>
    <t>1. Глоссарий (14 терминов)
2. Лекции – 9 
3. Тесты – 4
4. Банк вопросов (180 вопросов)
5. Задания – 3</t>
  </si>
  <si>
    <t>Экономика машиностроительного производства</t>
  </si>
  <si>
    <t xml:space="preserve">Балзанай Сылдыс Васильевич </t>
  </si>
  <si>
    <t>23.05.01 Наземные транспортно-технологические средства, специализация "Подъемно-транспортные, строительные, дорожные средства и оборудования". </t>
  </si>
  <si>
    <t>1. Глоссарий- 296
2. Лекции-8
3. Тесты-3 
4. Задания-15
7. Банк вопросов-123</t>
  </si>
  <si>
    <t>23.03.02 Наземные транспортно-технологические комплексы, профиль «Автомобили и автомобильное хозяйство» и 23.03.03 Эксплуатация транспортно-технологических машин и комплексов, профиль «Автомобили и автомобильное хозяйство».</t>
  </si>
  <si>
    <t>1. Глоссарий- 79
2. Лекции-16
3. Тесты-3 
4. Задания-15
Банк вопросов-107</t>
  </si>
  <si>
    <t xml:space="preserve">Основы работоспособности технических систем </t>
  </si>
  <si>
    <t>Борбак-оол Наадым Сылдыс-оолович</t>
  </si>
  <si>
    <t>23.03.03 Эксплуатация транспортно-технологических машин и комплексов, профиль "Автомобили и автомобильное хозяйство"., специальности 23.05.01 Наземные транспортно-технологические средства, специализация "Подъемно-транспортные, строительные дорожные средства и оборудования.</t>
  </si>
  <si>
    <t>1. Глоссарий- 20 терминов
2. Лекции-10
3. Задание-5
4. Тесты-4
5. Банк вопросов-151 вопросов</t>
  </si>
  <si>
    <t>Техническая эксплуатация автомобилей</t>
  </si>
  <si>
    <t>23.00.00 Наземные транспортно-технологические средства</t>
  </si>
  <si>
    <t>1. Глоссарий – 125 терминов;
2. Лекции – 8;
3. Тесты – 4;
4. Задания – 15;
5. Банк вопросов – 250 вопросов;
6. Видеолекций – 10</t>
  </si>
  <si>
    <t>Теория механизмов и машин. Часть 2</t>
  </si>
  <si>
    <t>23.05.01 Наземные транспортно-технологические средства, направления подготовки 23.03.02 Наземные транспортно-технологические комплексы и направления подготовки 23.03.03 Эксплуатация транспортно-технологических машин и комплексов</t>
  </si>
  <si>
    <t>Глоссарий (20 терминов)
Лекции – 20
Задания -4
Тесты – 5
Банк вопросов - 150</t>
  </si>
  <si>
    <t>Информационное обеспечение в системе транспорта</t>
  </si>
  <si>
    <t>для студентов 3 курса, очной и заочной форм обучения специальности 23.05.01 «Наземные транспортно-технологические средства», специализации «Подъемно-транспортные, строительные, дорожные средства и оборудования»</t>
  </si>
  <si>
    <t>1. Глоссарий (14 терминов)
2. Лекции – 9 
3. Тесты – 4
4. Банк вопросов (150 вопросов)
5. Задания – 3</t>
  </si>
  <si>
    <t>Организация и планирование производства</t>
  </si>
  <si>
    <t>Шавыраа Чечек Деспи-ооловна</t>
  </si>
  <si>
    <t>23.05.01 Наземные транспортно-технологические средства,  23.03.03 Эксплуатация транспортно-технологических машин и комплексов  и 23.03.02 Наземные транспортно-технологические комплексы  подготовки.</t>
  </si>
  <si>
    <t>1. Глоссарий (51 терминов)  
2. Лекции – 31
3. Тесты – 4
4. Банк вопросов (150 вопросов)
5. Презентации-13
6. Элемент страница-2</t>
  </si>
  <si>
    <t>Организация грузовых перевозок</t>
  </si>
  <si>
    <t>23.03.03 Эксплуатация транспортно-технологических машин и комплексов  и 23.03.02 Наземные транспортно-технологические комплексы.  </t>
  </si>
  <si>
    <t>1. Глоссарий (52 терминов)  
2. Лекции – 21
3. Тесты – 4
4. Презентации-1
5. Банк вопросов (150 вопросов)
6. Элемент страница-2
7. Задания-3</t>
  </si>
  <si>
    <t>Основы теории надежности</t>
  </si>
  <si>
    <t>1. Глоссарий (61 терминов)  
2. Лекции – 11
3. Тесты – 4
4. Банк вопросов (146 вопросов) 
   5. Задания-10</t>
  </si>
  <si>
    <t>Конструкционные защитно-отделочные материалы</t>
  </si>
  <si>
    <t>23.05.01 Наземные транспортно-технологические средства, специализации "Подъемно-транспортные строительно-дорожные средства и оборудование".</t>
  </si>
  <si>
    <t>1. Глоссарий (12 терминов)
2. Лекции – 9 
3. Тесты – 4
4. Банк вопросов (150 вопросов)
5. Задания – 3</t>
  </si>
  <si>
    <t>Системы автоматизированного проектирования подьемно-транспортных, строительных, дорожных средств и оборудования</t>
  </si>
  <si>
    <t>23.05.01 Наземные транспортно-технологические средства, специализация подъемно-транспортные, строительные, дорожные средства и оборудования.</t>
  </si>
  <si>
    <t>1. Глоссарий (66 терминов)
2. Тесты – 4
3. Банк вопросов (151 вопросов)
4. Лекции-11
   5. Задание-10</t>
  </si>
  <si>
    <t>Проектирование производственно-технической базы строительно-дорожных машин</t>
  </si>
  <si>
    <t> 23.05.01 Наземные транспортно-технологические средства, специализация "Подъемно-транспортные, строительные дорожные средства и оборудования.</t>
  </si>
  <si>
    <t>1. Глоссарий (27 терминов)
2. Лекции – 17 
3. Тесты – 4
4. Банк вопросов (152 вопросов)
5. Задания – 3</t>
  </si>
  <si>
    <t>Основы научных исследований</t>
  </si>
  <si>
    <t>Дамдын Сергей Иванович</t>
  </si>
  <si>
    <t>23.03.02 Наземные транспортно-технологические комплексы; 23.03.03 Эксплуатация транспортно-технологических машин и комплексов; 23.05.01 Наземные транспортно-технологические средства очной и заочной форм обучения.</t>
  </si>
  <si>
    <t>1. Глоссарий (18 терминов)
2. Лекции – 27 (81стр)
3. Тесты – 8
4. Банк вопросов (301 вопросов)
5. Задания -5
6. Элемент страница – 7</t>
  </si>
  <si>
    <t>Конструкции и эксплуатационные свойства автомобилей</t>
  </si>
  <si>
    <t>специальности 23.03.02 Наземные транспортно-технологические комплексы и 23.03.03. Эксплуатация транспортно-технологических машин и комплексов, очной и заочной форм обучения.</t>
  </si>
  <si>
    <t>1. Глоссарий (21 терминов)  
2. Лекции – 39 (75стр)
3. Тесты – 4
4. Банк вопросов (93вопросов)
5. Элемент Задание-5
6. Элемент Страница - 7</t>
  </si>
  <si>
    <t>Современные электронные системы автомобилей</t>
  </si>
  <si>
    <t>23.03.03 "Эксплуатация транспортно-технологических машин и комплексов" профиль "Автомобили и автомобильное хозяйство", 23.05.02 "Наземные транспортно-технологические комплексы" профиль "Автомобили и автомобильное хозяйство".</t>
  </si>
  <si>
    <t>1. Глоссарий-20 терминов
2.  Лекции-15
3.  Тесты – 4
4.  Банк вопросов (150)
5.  элемент Задание -3</t>
  </si>
  <si>
    <t>Ресурсосбережение транспортно-технологических средств</t>
  </si>
  <si>
    <t>Саая Сай-Суу Шолбановна</t>
  </si>
  <si>
    <t>5 курса очной и заочной форм обучения высшего образования по специальности 23.05.01 «Наземные транспортно-технологические средства», по специализации «Подъемно-транспортные, строительные, дорожные средства и оборудование»</t>
  </si>
  <si>
    <t>1. Глоссарий -22
2. Лекции -15
3. Тесты -4
4. Банк вопросов- 150
5. Задания -3</t>
  </si>
  <si>
    <t>Надежность механических систем. Часть 2</t>
  </si>
  <si>
    <t>6 курса очной и заочной форм обучения высшего образования по специальности 23.05.01 «Наземные транспортно-технологические средства», по специализации «Подъемно-транспортные, строительные, дорожные средства и оборудование»</t>
  </si>
  <si>
    <t>1. Глоссарий (200 терминов);
2. Файл – 13;
3. Интерактивные лекции – 21 (60 страниц);
4. Тесты – 4;
5. Банк вопросов (200 вопросов);
6. Элемент задание – 20.</t>
  </si>
  <si>
    <t>История автомобильного транспорта</t>
  </si>
  <si>
    <t>23.03.03 «Эксплуатация наземных транспортно-технологических машин и комплексов» для бакалавров.</t>
  </si>
  <si>
    <t>1. Глоссарий (15 терминов)
2. Лекции – 8
3. Задания – 2
4. Тесты – 4
5. Банк вопросов (150 вопросов)
6. Презентации - 1</t>
  </si>
  <si>
    <t>Технологические процессы технического обслуживания и ремонта наземных транспортно-технологических машин</t>
  </si>
  <si>
    <t>1. Глоссарий (20 терминов)
2. Лекции – 12 
3. Тесты – 4
4. Банк вопросов (150 вопросов)
5. Задания – 3</t>
  </si>
  <si>
    <t>Механизация и автоматизация дорожного строительства</t>
  </si>
  <si>
    <t>23.05.01 Наземные транспортно-технологические средства, специализация «Подъемно-транспортные, строительные, дорожные средства и оборудование».</t>
  </si>
  <si>
    <t>1. Глоссарий (496 терминов)
2. Лекции – 19
3. Тесты – 9
4. Банк вопросов (411 вопросов)
5. Задания – 10</t>
  </si>
  <si>
    <t>Современный сервис автомобилей</t>
  </si>
  <si>
    <t>23.03.03 Эксплуатация транспортно-технологических машин и комплексов, профиль «Автомобили и автомобильное хозяйство».</t>
  </si>
  <si>
    <t>1. Глоссарий (508 терминов)
2. Лекции – 23
3. Тесты – 9
4. Банк вопросов (406 вопросов)
6. Задание – 8</t>
  </si>
  <si>
    <t>Проектирование дорог и мостов</t>
  </si>
  <si>
    <t>23.05.01 Наземные транспортно-технологические средства, специализация "Подъемно-транспортные, строительные дорожные средства и оборудования".</t>
  </si>
  <si>
    <t>1. Глоссарий (49 терминов)
2. Лекции – 16
3. Элемент «Задание» – 3
4. Тесты – 4
5. Банк вопросов (150 вопросов)</t>
  </si>
  <si>
    <t>Транспортно-эксплуатационные качества автомобильных дорог и городских улиц</t>
  </si>
  <si>
    <t>23.03.03 Эксплуатация транспортно-технологических машин и комплексов  и 23.03.02 Наземные транспортно-технологические комплексы .</t>
  </si>
  <si>
    <t>1. Глоссарий (49 терминов)
2. Лекции – 29
3. Тесты – 5
4. Банк вопросов (224 вопроса)
5. Задание - 4</t>
  </si>
  <si>
    <t>Строительные, дорожные машины и оборудование. Часть 1</t>
  </si>
  <si>
    <t>23.05.01 Наземные транспортно-технологические средства, 08.01.03 «Строительство».</t>
  </si>
  <si>
    <t>1. Глоссарий (182 терминов)
2. Лекции – 30
3. Задания - 5
4. Тесты – 6
5. Банк вопросов (270 вопросов)</t>
  </si>
  <si>
    <t>Электрооборудование ПТСДСиО.</t>
  </si>
  <si>
    <t>3 курса высшего образования специальности 23.05.01 Наземные транспортно-технологические средства, специализации "Подъемно-транспортные строительно-дорожные машины и оборудование".</t>
  </si>
  <si>
    <t>1. Глоссарий – 22 термина
2. Лекции – 10
3. Тесты -4
4. Задания – 3
5. Банк вопросов – 150 вопросов</t>
  </si>
  <si>
    <t>Конструирование ПТСДСиО</t>
  </si>
  <si>
    <t>Дамдын Сергей Иванович, Дамдын Сергей Иванович</t>
  </si>
  <si>
    <t>23.05.01 Наземные транспортно-технологические средства</t>
  </si>
  <si>
    <t>1. Глоссарий – 30 терминов
2. Лекции – 12
3. Тесты -4
4. Задания – 3
1. Банк вопросов – 162 вопроса</t>
  </si>
  <si>
    <t>Испытание ПТСДСиО</t>
  </si>
  <si>
    <t xml:space="preserve">1. Глоссарий – 33 термина
2. Лекции – 14
3. Тесты -3
4. Задания – 2
5. Банк вопросов – 100 вопросов
6. Семинар – 2
5. Гиперссылки - 3  </t>
  </si>
  <si>
    <t>Основы теории надежности. Автомобильный сервис.</t>
  </si>
  <si>
    <t>1. Глоссарий (40 терминов)
2. Лекции – 16
3. Тесты – 5
4. Банк вопросов (200 вопросов)
5. Элемент задание – 8 
6. Презентации – 13</t>
  </si>
  <si>
    <t>Управление социально-техническими системами</t>
  </si>
  <si>
    <t>3 курса очной и заочной форм обучения высшего образования направления подготовки 23.03.03 «Автомобили и автомобильное хозяйство», профиль «Автомобильный сервис» </t>
  </si>
  <si>
    <t>Глоссарий (10 терминов) 2. Лекции -20 3. Тест-5 4. Банк вопросов (200 вопросов) 5.Задание -15</t>
  </si>
  <si>
    <t>Гидравлические и пневматические системы СДМ</t>
  </si>
  <si>
    <t>специальности 23.05.01 Наземные транспортно-технологические средства, специализация "Подъемно-транспортные, строительные дорожные средства и оборудования".</t>
  </si>
  <si>
    <t xml:space="preserve">1. Глоссарий (40 терминов)
2. Лекции – 17
3. Элемент задание – 3
4. Тесты – 4
5. Банк вопросов (150 вопросов)
</t>
  </si>
  <si>
    <t>Строительно-дорожные машины и оборудование. 2 часть</t>
  </si>
  <si>
    <t>пециальности 23.05.01 "Наземные транспортно-технологические средства" и «Средства механизации строительства» для студентов очной и заочной форм обучения по  направлению подготовки 08.01.03 «Строительство».</t>
  </si>
  <si>
    <t xml:space="preserve">1. Глоссарий – 182 термина
2. Лекции – 19
3. Элемент задание -5
4. Банк вопросов – 270 вопросов
5. Тесты - 6
</t>
  </si>
  <si>
    <t>Охрана труда на автомобильном транспорте</t>
  </si>
  <si>
    <t>23.05.01 Наземные транспортно-технологические средства, специализация "Подъемно-транспортные, строительные, дорожные средства и оборудование" для специалистов.</t>
  </si>
  <si>
    <t xml:space="preserve">1. Глоссарий (44 термина)
2. Лекции – 16 
3. Тесты – 10
4. Страница – 14
5. Банк вопросов (325 вопросов).
6. Задания - 5
</t>
  </si>
  <si>
    <t>Горное дело</t>
  </si>
  <si>
    <t>Геология</t>
  </si>
  <si>
    <t>Чооду Остап Андреевича</t>
  </si>
  <si>
    <t>для студентов 2 курса, очной и заочной формы обучения специалитета по специальности 21.05.04 «Горное дело», специализация «Открытые горные работы»</t>
  </si>
  <si>
    <t xml:space="preserve">1. Глоссарий (50 терминов)
2. Лекции – 18
3. Тесты – 5
4. Банк вопросов ( 250 вопросов)
5. Презентации – 5 </t>
  </si>
  <si>
    <t>Обогащение полезных ископаемых</t>
  </si>
  <si>
    <t>Сандан Руслан Николаевич</t>
  </si>
  <si>
    <t>3 курс, 21.05.04 "Горное дело"</t>
  </si>
  <si>
    <t>1. Глоссарий (24 терминов)
2. Лекции – 22 (66 стр)
3. Видеоматериалы– 6
4. Тесты – 7
5. Банк вопросов (219 вопросов)</t>
  </si>
  <si>
    <t>Горные машины и оборудования</t>
  </si>
  <si>
    <t>Куулар Олча Орлановна, Cаая Сай-Суу Шолбановна</t>
  </si>
  <si>
    <t>21.05.04 Горное дело, профиль "Открытые горные работы"</t>
  </si>
  <si>
    <t>1. Глоссарий(27 терминов)
2. Лекции - 20ч.
3. Тесты - 4
4. Банк вопросов(164 вопроса)
5. Элемент страница - 2</t>
  </si>
  <si>
    <t>Подземная геотехнология</t>
  </si>
  <si>
    <t>Монгуш Ай-кыс Дыдырашовна</t>
  </si>
  <si>
    <t>21.05.04 Горное дело, профиль "Подземная разработка пластовых месторождений"</t>
  </si>
  <si>
    <t>1. Глоссарий-40 терминов
2. Лекции-16
3. Тесты-4
4. Банк вопросов- 100
7. Задание-3</t>
  </si>
  <si>
    <t>Аэрология горных предприятий</t>
  </si>
  <si>
    <t>Ондар Эртине-Даш Васильевич</t>
  </si>
  <si>
    <t>21.05.04 «Горное дело»</t>
  </si>
  <si>
    <t>1. Глоссарий-44
2. Лекции-6
3. Задание-2
4. Тесты-3
5. Банк вопросов-60</t>
  </si>
  <si>
    <t>Открытая геотехнология</t>
  </si>
  <si>
    <t>Куулар Олча Орлановна</t>
  </si>
  <si>
    <t>21.05.04 «Горное дело», специализации «Подземная разработка пластовых месторождений» и «Открытые горные работы»</t>
  </si>
  <si>
    <t>1. Глоссарий (29 терминов)
2. Лекции – 12
3. Тесты – 4
4. Банк вопросов (90 вопросов)</t>
  </si>
  <si>
    <t>Горнопромышленная экология</t>
  </si>
  <si>
    <t>21.05.04 «Горное дело», специализаций «Открытые горные работы» и «Подземная разработка пластовых месторождений»</t>
  </si>
  <si>
    <t>1. Глоссарий (37 терминов)
2. Лекции – 18
3. Тесты – 5
4. Банк вопросов (155 вопросов)
5. Элемент «Страница» - 5
6. Элемент «Задание» - 4</t>
  </si>
  <si>
    <t>Геология. Часть II</t>
  </si>
  <si>
    <t xml:space="preserve">Ондар Эртине-Даш Васильевич, Монгуш Ай-кыс Дыдырашовна </t>
  </si>
  <si>
    <t>1. Глоссарий (10 терминов)
2. Лекции – 6
3. Тесты – 3
4. Банк вопросов (73 вопросов)
5. Задание – 2</t>
  </si>
  <si>
    <t>Открытая геотехнология. Часть 2</t>
  </si>
  <si>
    <t>21.05.04 Горное дело, специализация "Открытые горные работы"</t>
  </si>
  <si>
    <t>1. Глоссарий (27 термина)
2. Лекции – 12(48) 
3. Тесты – 4
4. Банк вопросов (90 вопросов)
5. Задания-1</t>
  </si>
  <si>
    <t>Сопротивление материалов. Часть 1</t>
  </si>
  <si>
    <t>Чульдум Урана Думетовна</t>
  </si>
  <si>
    <t>21.05.04 «Горное дело» специализации «Открытые горные работы» и 23.05.01 «Наземные транспортно-технологические средства», специализации «Подъемно-транспортные, строительные, дорожные средства и оборудование». </t>
  </si>
  <si>
    <t>Глосссарий (60 терминов)
Лекции – 8
Задания -5
Тесты – 3
Банк вопросов - 110</t>
  </si>
  <si>
    <t>Подземная геотехнология. Часть 1</t>
  </si>
  <si>
    <t>Монгуш Ай-Кыс Дыдырашовна</t>
  </si>
  <si>
    <t>21.05.04 "Горное дело", специализации "Подземная разработка пластовых месторождений"</t>
  </si>
  <si>
    <t>1. Глоссарий (40 терминов)  
2. Лекции – 11
3. Тесты – 5
4. Банк вопросов (120 вопросов)
5. Элемент Задание-4</t>
  </si>
  <si>
    <t>Процессы открытых горных работ</t>
  </si>
  <si>
    <t>21.05.04 Горное дело, специализации "Открытые горные работы" и "Подземная разработка пластовых месторождений", очной и заочной форм обучения.</t>
  </si>
  <si>
    <t>1. Глоссарий (27 терминов)  
2. Лекции – 12
3. Тесты – 4
4. Банк вопросов (90 вопросов)
5. Задание-1</t>
  </si>
  <si>
    <t>Проектирование карьеров</t>
  </si>
  <si>
    <t>1. Глоссарий (20 терминов)
2. Лекции – 9
3. Тесты – 4
4. Банк вопросов – 100
5. Задание-7</t>
  </si>
  <si>
    <t>Геодезия. Часть 1</t>
  </si>
  <si>
    <t>Барымси Алан-Тос Викторовна</t>
  </si>
  <si>
    <t>21.05.04 Горное дело и направления подготовки 08.03.01 Строительство, профиль "Промышленное и гражданское строительство" очной и заочной форм обучения.</t>
  </si>
  <si>
    <t>1. Глоссарий (16 терминов)
2. Лекции – 18
3. Тесты – 2
4. Банк вопросов – 100</t>
  </si>
  <si>
    <t>Ресурсосберегающие технологии</t>
  </si>
  <si>
    <t>1. Глоссарий (40 терминов)
2. Лекции – 10
3. Тесты – 4
4. Банк вопросов (90 вопросов)
5. Элемент «Задание» - 3</t>
  </si>
  <si>
    <t>Экономика и менеджмент горного производства</t>
  </si>
  <si>
    <t>21.05.04 Горное дело, специализация "Открытые горные работы", очной и заочной форм обучения.</t>
  </si>
  <si>
    <t>1. Глоссарий- 26 терминов
2. Лекции – 13
3. Тесты – 5
4. Банк вопросов - 120 вопросов
5. Элемент «Задание» - 4</t>
  </si>
  <si>
    <t>Физика горных пород.</t>
  </si>
  <si>
    <t>21.05.04 «Горное дело» </t>
  </si>
  <si>
    <t>1. Глоссарий (20 терминов)
2. Лекции – 10
3. Презентации – 3
4. Тесты – 3
5. Банк вопросов (60 вопросов)
6. Страница-4
7. Авторские видеолекции-3</t>
  </si>
  <si>
    <t>Сопротивление материалов. Часть 2</t>
  </si>
  <si>
    <t>специальностей 21.05.04 «Горное дело» специализации «Открытые горные работы» и 23.05.01 «Наземные транспортно-технологические средства», специализации «Подъемно-транспортные, строительные, дорожные средства и оборудование». </t>
  </si>
  <si>
    <t>1. Глоссарий (173 термина)
2. Лекции – 9
3. Тесты – 3
4. Банк вопросов (120 вопросов)
5. Задания – 4</t>
  </si>
  <si>
    <t>Геомеханика</t>
  </si>
  <si>
    <t>Ондар Эртине-Даш Васильевич, Монгуш Ай-кыс Дыдырашовна</t>
  </si>
  <si>
    <t>специальности 21.05.04 «Горное дело»</t>
  </si>
  <si>
    <t>1. Глоссарий (10 терминов)
2. Лекции – 8
3. Тесты – 3
4. Банк вопросов (120 вопросов)
5. Задание – 6</t>
  </si>
  <si>
    <t>Подземная геотехнология. Часть 3</t>
  </si>
  <si>
    <t>специалитета 21.05.04 "Горное дело", специализации "Подземная разработка пластовых месторождений"</t>
  </si>
  <si>
    <t>1. Глоссарий (20 терминов)
2. Лекции – 11
3. Тесты – 3
4. Банк вопросов (90 вопросов)
5. Задание – 4
6. Презентация- 1</t>
  </si>
  <si>
    <t>Строительная геотехнология</t>
  </si>
  <si>
    <t>специальности 21.05.04 Горное дело</t>
  </si>
  <si>
    <t>1. Глоссарий (27 терминов)
2. Лекция – 14
3. Тесты – 5
4. Задание - 8
5. Банк вопросов (120 вопросов)
6. ПДФ файл - 2</t>
  </si>
  <si>
    <t>Подземная разработка пластовых месторождений</t>
  </si>
  <si>
    <t>1. Глоссарий (10 терминов)
2. Лекция – 7
3. Тесты – 3
4. Задание - 6
5. Банк вопросов (94 вопроса)</t>
  </si>
  <si>
    <t>Введение в специальность горного дела</t>
  </si>
  <si>
    <t>1. Глоссарий (34 терминов)
2. Лекция – 9
3. Тесты – 3
4. Задание - 1
5. Банк вопросов (70 вопроса)
6. Файл -4</t>
  </si>
  <si>
    <t>Теория надёжности горных машин</t>
  </si>
  <si>
    <t>1. Глоссарий (40 терминов)
2. Лекции – 20
3. Презентации - 13
4. Тесты – 5
5. Банк вопросов (200 вопросов)
6. Элемент задание – 7</t>
  </si>
  <si>
    <t>Технология и безопасность взрывных работ</t>
  </si>
  <si>
    <t xml:space="preserve">1. Глоссарий (20 терминов)
2. Лекции – 8 
3. Тесты – 3
4. Элемент задание – 4
5. Банк вопросов (90 вопросов)
</t>
  </si>
  <si>
    <t>Основы научных исследований в горном деле.</t>
  </si>
  <si>
    <t>2 курса специальности 21.05.04  "Горное дело" </t>
  </si>
  <si>
    <t>1. Глоссарий (41 термин)
2. Лекции – 9
3. Тесты –3
4. Задание – 1 
5. Банк вопросов (80 вопросов).
6. Файл 1</t>
  </si>
  <si>
    <t>ИФ</t>
  </si>
  <si>
    <t>Отечественной истории</t>
  </si>
  <si>
    <t>История России. 17 век.</t>
  </si>
  <si>
    <t>Киселева Екатерина Леонидовна</t>
  </si>
  <si>
    <t>2 курс, 44.03.05 "Педагогическое образование"(с двумя профилями), профили "История" и "Обществознание"</t>
  </si>
  <si>
    <t>20.04.2017, протокол №8</t>
  </si>
  <si>
    <t>1. Глоссарий (37 терминов)
2. Лекции - 18
3. Тесты - 4
4. Банк вопросов(216 вопросов)</t>
  </si>
  <si>
    <t>История России. 20 век</t>
  </si>
  <si>
    <t>Доржу Зоя Юрьевна</t>
  </si>
  <si>
    <t>44.03.05 "Педагогическое образование", профили "История" и "Обществознание"</t>
  </si>
  <si>
    <t>1. Разделов(12)
2. Лекции - 69
3. Глоссарий(137 терминов)
4. Тесты - 10
5. Банк вопросов(547 вопросов)</t>
  </si>
  <si>
    <t>История исторической науки</t>
  </si>
  <si>
    <t>Оюн Оксана Петровна</t>
  </si>
  <si>
    <t>3-6 курс, 44.03.05 "Педагогическое образование", профили "История" и "Обществознание"</t>
  </si>
  <si>
    <t>15.06.2017 протокол №10</t>
  </si>
  <si>
    <t>1. Глоссарий - 25 терминов
2. Лекции - 11
3. Презентации - 2 блока из 13 презентаций
4. Тесты - 180 вопросов по 3 разделам
5. Самостоятельные работы - 5 блоков</t>
  </si>
  <si>
    <t>История России. 18 век.</t>
  </si>
  <si>
    <t>1. Разделов(3)
2. Лекции - 16
3. Глоссарий(65 терминов)
4. Тесты - 4
5. Банк вопросов(350 вопросов)</t>
  </si>
  <si>
    <t>История Тувы</t>
  </si>
  <si>
    <t>Доржу Зоя Юрьевна, Оюн Оксана Петровна, Очур Надежда Михайловна</t>
  </si>
  <si>
    <t>44.03.05 «Педагогическое образование», профили «История и Обществознание», 46.03.01. История профиль «Историческая информатика»</t>
  </si>
  <si>
    <t xml:space="preserve">1. Глоссарий – 44 термина 
2. Лекции – 25
3. Основные даты – 64 дат
4. Персоналии- 35
5. Тесты – 11
6. Банк вопросов (483 вопросов)
7. Презентации - 2
</t>
  </si>
  <si>
    <t>История  Сибири</t>
  </si>
  <si>
    <t>Доржу Зоя Юрьевна, Ширап Регина Олеговна</t>
  </si>
  <si>
    <t>44.03.05 Педагогическое образование, профили «История» и «Обществознание»</t>
  </si>
  <si>
    <t xml:space="preserve">1. Глоссарий (70 терминов)
2. Лекции – 9
3. Тесты – 6
4. Банк вопросов (240 вопросов)
5. Презентации- 4 
</t>
  </si>
  <si>
    <t>История Тувы для неисторических специальностей</t>
  </si>
  <si>
    <t xml:space="preserve">для студентов 1 курсов  курсов очной и заочной формы обучения бакалавриата по всем направлениям подготовки, в том числе  44.03.05 Педагогическое образование,  по всем профилям
для студентов 1 курса, очной формы обучения бакалавриата по направлению 40.03.01 «Юриспруденция»
</t>
  </si>
  <si>
    <t xml:space="preserve">1. Глоссарий – 44 термина 
2. Лекции – 26 
3. Основные даты – 64 дат
4. Персоналии - 38
5. Тесты – 13
6. Банк вопросов (599 вопросов)
7. Презентации - 12
</t>
  </si>
  <si>
    <t>История российского парламентаризма</t>
  </si>
  <si>
    <t>Доржу Зоя Юрьевна, Ондар Евгения Михайловна</t>
  </si>
  <si>
    <t xml:space="preserve">44.03.05 «Педагогическое образование», профили «История» и «Обществознание», 
(направление подготовки, профиль/магистерская программа, программа повышения квалификации, программа дополнительного образования
</t>
  </si>
  <si>
    <t xml:space="preserve">1. Глоссарий (140 термина)
2. Лекции – 8
3. Тесты – 4
4. Банк вопросов (425 вопросов)
5. Гиперссылка-1
6. Задание -4
7. Элемент страница-4
</t>
  </si>
  <si>
    <t>Методика обучения истории</t>
  </si>
  <si>
    <t>Очур Надежда Михайловна</t>
  </si>
  <si>
    <t>44.03.05 Педагогическое образование (с двумя профилями подготовки), профили "История" и "Обществознание" очной и заочной форм обучения</t>
  </si>
  <si>
    <t>1. Глоссарий (62 термина)
2. Лекции – 17
3. Тесты – 6
4. Презентации -2
5. Банк вопросов (204 вопросов)
6. Элемент страница -6</t>
  </si>
  <si>
    <t>«История России. ХIХ век»</t>
  </si>
  <si>
    <t>Киселева Екатерина Леонидовна, Седен Алдына Викторовна</t>
  </si>
  <si>
    <t>44.03.05 Педагогическое образование (с двумя профилями подготовки)  направленность (профили) «История» и «Обществознание», для студентов ОФО и ЗФО</t>
  </si>
  <si>
    <t xml:space="preserve">1. Разделов (2)
2. Лекции – 10
3. Глоссарий (238 терминов)
4. Тесты – 3
5. Банк вопросов (510)
6. Презентации – 6
</t>
  </si>
  <si>
    <t>История России</t>
  </si>
  <si>
    <t>Доржу Зоя Юрьева,Киселева Екатерина Леонидовна, Седен Алдына Викторовна</t>
  </si>
  <si>
    <t>все курсы, все направления</t>
  </si>
  <si>
    <t>1. Глоссарий - 44 термина
2. Лекции - 26
3. Основные даты - 64 дат
4. Персоналии - 38
5. Тесты - 13
6. Банк вопрсов(599 вопрсов)
7. Презентации - 12
8. Фильмы - 6
9. Страница - 2
10. Задание - 2</t>
  </si>
  <si>
    <t xml:space="preserve">Актуальные вопросы истории Тувы </t>
  </si>
  <si>
    <t>Доржу Зои Юрьены , Очур Надежды Михайловны, Оюн Оксаны Петровны</t>
  </si>
  <si>
    <t>1. Глоссарий - 44 термина
2. Лекции - 19
3. Тесты - 7
4. Банк вопросов(599 вопросов)
5. Презентация - 1
6. Фильмы 14
7. Страница - 5</t>
  </si>
  <si>
    <t>История России для не исторических специальностей</t>
  </si>
  <si>
    <t>Ондар Евгения Михайловна, Сат Алина Кара-ооловна, Ширап Регина Олеговна</t>
  </si>
  <si>
    <t>для студентов 1 курса неисторических направлений  подготовки</t>
  </si>
  <si>
    <t xml:space="preserve">1. Глоссарий (31 термин)
2. Лекции – 13
3. Тесты – 4
4. Презентации - 7
5. Банк вопросов (190 вопросов)
6. Практические задания – 8
</t>
  </si>
  <si>
    <t>Историография Тувы</t>
  </si>
  <si>
    <t>Стороженко Алена Александровна, Оюн Оксана Петровна</t>
  </si>
  <si>
    <t>44.03.05 Педагогическое образование, профили «История и Обществознание», 46.03.01. История профиль «Историческая информатика»</t>
  </si>
  <si>
    <t xml:space="preserve">1. Лекции – 26 
2.  Файл - 1
3. Тесты – 5
4. Банк вопросов (160 вопросов)
5. Презентации – 14
6. Практические задания -1
</t>
  </si>
  <si>
    <t>История России с древнейших времен до конца XIV века.</t>
  </si>
  <si>
    <t xml:space="preserve">Доржу Зоя Юрьевна, Стороженко Алена Александровна, Киселева Екатерина Леонидовна </t>
  </si>
  <si>
    <t>для студентов исторического факультета всех направлений подготовки.</t>
  </si>
  <si>
    <t xml:space="preserve">1. Глоссарий (103 терминов)
2. Лекции – 26
3. Тесты – 5
4. Банк вопросов (221 вопросов)
5. Презентаций - 6
</t>
  </si>
  <si>
    <t>Методика обучения обществознания.</t>
  </si>
  <si>
    <t>Оюн Оксана Петровна, Очур Надежда Михайловна</t>
  </si>
  <si>
    <t>44.03.05 Педагогическое образование (с двумя профилями подготовки), профили «История» и «Обществознание» очной и заочной форм обучения  и профилю «История» и «Иностранный язык (английский язык)»</t>
  </si>
  <si>
    <t xml:space="preserve">1. Глоссарий(58 терминов)
2. Лекции – 8
3. Файл– 1
4. Тесты – 4
5. Презентации – 8
6. Задания – 6
7. Банк вопросов (160 вопросов)
</t>
  </si>
  <si>
    <t>Источниковедение.</t>
  </si>
  <si>
    <t>исторического факультета очной и заочной форм обучения.</t>
  </si>
  <si>
    <t xml:space="preserve">1. Лекции-6
2. Гиперссылки-6
3. Тесты-4
4. банк вопросов- 105 вопросов
5. Презентации-2
6. Задания-8
7. Глоссарий- 46 терминов
</t>
  </si>
  <si>
    <t>Подготовка к ЕГЭ по обществознанию.</t>
  </si>
  <si>
    <t>Оюн Оксана Петровна, Киселева Екатерина Леонидовна</t>
  </si>
  <si>
    <t xml:space="preserve">для  абитуриентов, выпускников, старшеклассников школ, и студентов СПО,  сдающих ЕГЭ по обществознанию, слушателей подготовительных курсов по обществознанию ИДО ТувГУ   и студентов 4-5 курсов очной и заочной формы обучения бакалавриата  по направлению подготовки 44.03.05 ПО (с двумя профилями подготовки) профили «История» и «Обществознание», История и  «Иностранный язык (английский язык)»  </t>
  </si>
  <si>
    <t xml:space="preserve">1. Лекции - 4
2.  Глоссарий – 100 понятий
3. Презентация – 13
4. Тесты – 5
5. Банк вопросов (123 вопросов)
6.  Гиперссылки - 9   
7. Элемент файл – 3 
</t>
  </si>
  <si>
    <t>Методика преподавания истории в высшей школе</t>
  </si>
  <si>
    <t>44.04.01 История заочной формы</t>
  </si>
  <si>
    <t xml:space="preserve">Глоссарий (33 терминов)
Лекции – 4
Задания -2
Тесты – 2
Файл – 2
Гиперссылка -1
Элемент страница - 2
Банк вопросов - 223
</t>
  </si>
  <si>
    <t>История политических партий и общественных организаций России</t>
  </si>
  <si>
    <t>Оюн Оксана Петровна, Доржу Зоя Юрьевна</t>
  </si>
  <si>
    <t>44.03.05 Педагогическое образование (с двумя профилями подготовки), профили «История» и «Обществознание» очной и заочной форм обучения, 46.03.01 История» профиль «Историческая информатика»</t>
  </si>
  <si>
    <t xml:space="preserve">1. Глоссарий (61 терминов)  
2. Лекции – 7
3. Тесты – 4
  4. Банк вопросов (61 вопросов)
  5. Презентация -7
  6. Гиперссылки- 10
  7. Элемент файл- 1 
</t>
  </si>
  <si>
    <t>Подготовка к ЕГЭ по истории</t>
  </si>
  <si>
    <t xml:space="preserve">1. Глоссарий (53 терминов)  
2. Лекции – 7
3. Тесты – 6
  4. Банк вопросов (357 вопросов)
  5. Файл -9
  6. Гиперссылки- 14
</t>
  </si>
  <si>
    <t>Актуальные проблемы истории Тувы: практикум</t>
  </si>
  <si>
    <t>Доржу Зоя Юрьевна, Ондар Евгения Михаиловна</t>
  </si>
  <si>
    <t xml:space="preserve">1. Глоссарий-1
2. Лекции-7
3. Тесты – 3
4. Задания-4
5. Банк вопросов- 70
6. Вики-2
</t>
  </si>
  <si>
    <t xml:space="preserve">История России: практикум </t>
  </si>
  <si>
    <t>1 курсов неисторических направлений подготовки очной и заочной форм обучения.</t>
  </si>
  <si>
    <t xml:space="preserve">1. Глоссарий-1
2. Лекции-6
3. Тесты – 3
4. Задания-6
5. Банк вопросов- 100
6. Вики-2
</t>
  </si>
  <si>
    <t>Историография России</t>
  </si>
  <si>
    <t>44.03.05 Педагогическое образование (с двумя профилями подготовки), профили «История» и «Обществознание» очной и заочной форм обучения  и профилю «История» и «Иностранный язык (английский язык)» </t>
  </si>
  <si>
    <t>1. Лекции – 18
2. Гиперссылка - 1 
3. Задание - 4
4. Тесты – 4
5. Банк вопросов (90 вопросов)
6. Файл - 2</t>
  </si>
  <si>
    <t>История России. XV-XVI века.</t>
  </si>
  <si>
    <t>Киселева Екатерина Леонидовна, Сат Алина Кара-ооловна, Седен Алдына Викторовна</t>
  </si>
  <si>
    <t>2  курса очной и заочной формы обучения бакалавриата по направлениям подготовки  44.03.05 Педагогическое образование, профили «История и Обществознание», «История» и «Иностранный язык (английский язык)»</t>
  </si>
  <si>
    <t>1. Глоссарий (78 терминов)
2. Лекции – 24
3. Тесты – 3
4. Банк вопросов (120 вопросов)
5. Задание – 3
6. Гиперссылка – 2
5. Презентация -2</t>
  </si>
  <si>
    <t>Судьбы реформ и реформаторов России</t>
  </si>
  <si>
    <t>Доржу Зоя Юрьевна, Седен Алдына Викторовна</t>
  </si>
  <si>
    <t>1. Лекции –  21
2. Тесты – 4 
3. Глоссарий – 320 терминов
4. Банк вопросов (196 вопросов)
7. Элемент страница -20</t>
  </si>
  <si>
    <t>Специальные исторические дисциплины</t>
  </si>
  <si>
    <t>Сат Алина Кара-ооловна, Киселева Екатерина Леонидовна</t>
  </si>
  <si>
    <t>1 курса очной и заочной формы обучения бакалавриата по направлениям подготовки 44.03.05 ПО профили "История и Обществознание", "История" и "Иностранный язык (английский язык)" </t>
  </si>
  <si>
    <t>1. Глоссарий (70 терминов)
2. Лекции – 18
3. Тесты – 4
4. Банк вопросов (132 вопросов)
5. Задания – 4
6. Презентации - 7</t>
  </si>
  <si>
    <t>История Сибири (конец XVI - начало XX века).</t>
  </si>
  <si>
    <t>4 курса направления подготовки 44.03.05 Педагогическое образование (с двумя профилями подготовки), профили "История" и "Иностранный язык (английский язык)", "История" и "Обществознание"   </t>
  </si>
  <si>
    <t>1. Глоссарий (35 терминов)
2. Лекции – 13
3. Тесты – 5
4. Банк вопросов (170 вопросов)
5. Вики – 2
6. Задания -4</t>
  </si>
  <si>
    <t>История России для неисторических направлений подготовки. Часть 1.</t>
  </si>
  <si>
    <t xml:space="preserve">Ондар Евгения Михайловна, Алдын-оолов Айдын Валерьевич, Сундуй Эдуарда Андреевна </t>
  </si>
  <si>
    <t>для студентов неисторических факультетов  очной и заочной форм обучения.  </t>
  </si>
  <si>
    <t xml:space="preserve">1. Лекции – 12
2. Глоссарий (45 терминов)
3. Тесты – 5
4. Презентации – 6 
5. Банк вопросов (257 вопросов)
6. Элемент страница – 2
7. Практические задания - 4 </t>
  </si>
  <si>
    <t>Основы научно-исследовательской работы</t>
  </si>
  <si>
    <t>2-5  курсов очной и заочной формы обучения бакалавриата по направлениям подготовки  44.03.05 Педагогическое образование, профили «История и Обществознание», «История» и «Иностранный язык (английский язык)»</t>
  </si>
  <si>
    <t xml:space="preserve">1. Глоссарий (78 терминов)
2. Лекции – 9 
3. Тесты –4
4. Презентации – 3
5. Банк вопросов (150 вопросов).
6. Задания - 1
7. Гиперссылки - 2
</t>
  </si>
  <si>
    <t>Всеобщей истории и археологии</t>
  </si>
  <si>
    <t>Организация и документирование процесса рассмотрения обращений граждан в РФ</t>
  </si>
  <si>
    <t>Шепелева Лариса Анатольевна</t>
  </si>
  <si>
    <t>46.03.02. "Документоведение и архивоведение". </t>
  </si>
  <si>
    <t>22.09.2016 протокол №1</t>
  </si>
  <si>
    <t>1.Глоссарий-203
2. лекции-31
3. тесты-2
4. Банк воопросов -92</t>
  </si>
  <si>
    <t>Организация государственных учреждений России: часть первая</t>
  </si>
  <si>
    <t>Ховалыг Салимаа Сергеевна</t>
  </si>
  <si>
    <t>программе 46.03.02 «Документоведение и архивоведение» профиль «Документирование управления персоналом»</t>
  </si>
  <si>
    <t>Организация конфиденциального делопроизводства</t>
  </si>
  <si>
    <t>46.03.02 «Документоведение и архивоведение».</t>
  </si>
  <si>
    <t xml:space="preserve">1. Глоссарий 112
2. Лекции – 6
3. Тесты – 1
4. Банк вопросов (100 вопросов)
</t>
  </si>
  <si>
    <t>Технологии электронного обучения в современной системе образования</t>
  </si>
  <si>
    <t>Дамдынчап Вера Монгушевна</t>
  </si>
  <si>
    <t>3 курс, 44.03.05 "Педагогическое образование", профили "История" и "Обществознание", 46.03.01 "История"</t>
  </si>
  <si>
    <t>21.09.2017 протокол №1</t>
  </si>
  <si>
    <t>1. Лекции - 10
2. Презентации - 2
3. Видеолекции - 11
4. Тесты -5
5. Практические задания - 9
6. Лабораторные работы - 9
7. Банк вопросов(100 вопросов)</t>
  </si>
  <si>
    <t>История  средних веков</t>
  </si>
  <si>
    <t>44.03.05 «Педагогическое образование», профили «История» и «Обществознание», 46.03.01 «История»</t>
  </si>
  <si>
    <t xml:space="preserve">1. Лекции –  30;
2. Гиперссылка – 21;
3. Тесты – 6; 
4. Задание – 1; 
5. Банк вопросов (342 вопросов);
6. Глоссарий – 187 терминов
</t>
  </si>
  <si>
    <t>Организация работы с технотронными документами</t>
  </si>
  <si>
    <t>1. Глоссарий (99 терминов)
2. Лекции – 22
3. Презентации (Google презентация) – 5
4. Тесты – 9
5. Банк вопросов (192 вопросов)
6. Видеолекция (встроена в Google презентации)-2
7. Контрольная работа-1</t>
  </si>
  <si>
    <t>Организация и технология документационного обеспечения управления</t>
  </si>
  <si>
    <t>46.03.02. Документоведение и архивоведение.</t>
  </si>
  <si>
    <t>1. Глоссарий (110 терминов)
2. Лекции – 9
3. Контрольные вопросы-93
4. Практические задания-17
5. Рефераты-27 тем
6. Курсовые работы-34 тем
7. Экзаменационные вопросы и задания-59
8. Тесты – 8
9. Банк вопросов (273 вопросов)
10. Анкетирование (20 и 50 вопросов, о студента)</t>
  </si>
  <si>
    <t>История средних веков стран Азии и Африки</t>
  </si>
  <si>
    <t>Дамдынчап Веры Монгушевны</t>
  </si>
  <si>
    <t>44.03.05 Педагогическое образование (с двумя профилями) профили «История и обществознание», 46.03.01 История.</t>
  </si>
  <si>
    <t>1.Лекции –  30;
2.Видеолекции – 10;
3.Тесты – 10; 
4.Задания – 36; 
5.Банк вопросов (417 вопросов);
6.Глоссарий – 200 терминов.</t>
  </si>
  <si>
    <t>История древнего мира</t>
  </si>
  <si>
    <t>Люндуп Татьяна Викторовна</t>
  </si>
  <si>
    <t>44.03.05 «Педагогическое образование (с двумя профилями подготовки)» профиль – «История» и «Обществознание». </t>
  </si>
  <si>
    <t>1. Глоссарий (98 терминов)
2. Лекции – 11 (34 стр)
3. Видеоматериалы– 13
4. Тесты – 5
5. Банк вопросов (148 вопросов)</t>
  </si>
  <si>
    <t>Документоведение. Оформление документов</t>
  </si>
  <si>
    <t>46. 03.02 «Документоведение и архивоведение», профили «Документирование управления персоналом»</t>
  </si>
  <si>
    <t xml:space="preserve">1. Глоссарий (70 терминов)
2. Лекции – 7
3. Тесты – 5
4. Презентации - 2
5. Задания – 4 
6. Опрос – 2
7. Семинар – 1
8. Элемент страницы – 1 
9. Банк вопросов (243 вопроса)
</t>
  </si>
  <si>
    <t>Всеобщая история</t>
  </si>
  <si>
    <t>1 курс, все направления</t>
  </si>
  <si>
    <t>1. Лекции - 17
2. Видеолекции - 12
3. Тесты - 10
4. Практические задания - 12
5. Лабораторные работы - 0
6. Интерактивная публикация - 1
7. Интерактивные задания - 4
8. Банк вопросов(417 вопросов)
9. Глоссарий - 413 терминов</t>
  </si>
  <si>
    <t>Организация дистанционной формы обучения</t>
  </si>
  <si>
    <t>Дамдынчап Веры Монгушевна, Тюлюш Марта Кан-ооловна</t>
  </si>
  <si>
    <t>повышение квалификаци</t>
  </si>
  <si>
    <t xml:space="preserve">1.Лекции – 3
2. Файлов – 3
3. Презентации – 1
4. Видеолекции – 10
5. Элемент «Задание» -2
</t>
  </si>
  <si>
    <t>Теория и методика электронного обучения</t>
  </si>
  <si>
    <t>Дамдынчап Веры Монгушевна</t>
  </si>
  <si>
    <t>слушателей ИППиПКК</t>
  </si>
  <si>
    <t>Лекции –6
2. Тесты – 3
3. Презентации – 2
4. Банк вопросов (74 вопросов)
5. Видео роликов – 20
6. Видео – 10</t>
  </si>
  <si>
    <t>Документоведение и электронный документооборот</t>
  </si>
  <si>
    <t>Шепелевой Ларисы Анатольевны</t>
  </si>
  <si>
    <t>38.03.01 Экономика, профиль Бухгалтерский учет, анализ и аудит. </t>
  </si>
  <si>
    <t>1.Лекции – 7
2.Задания-9
3.Презентации – 7
4.Видеолекции – 3
5.Скрайб презентация – 3
6. Тест-3
7. банк вопросов -231</t>
  </si>
  <si>
    <t>Организация и документирование процесса рассмотрения обращений граждан в РФ (ИППК</t>
  </si>
  <si>
    <t>Лекции – 25
2. Файлов – 13
3. Презентации – 0
4. Тест – 1 (92 вопроса)
5. Видеоролики – 3</t>
  </si>
  <si>
    <t xml:space="preserve">Организационно-информационное обеспечение деятельности руководителя </t>
  </si>
  <si>
    <t>Монгуш Виктория Чарыз-ооловна</t>
  </si>
  <si>
    <t>4 курс 46.03.02 "Документоведение и архиведение", профили "Организация управления электронными документами" и "Документирование управления персоналом"</t>
  </si>
  <si>
    <t>1. Глоссарий(404 терминов)
2. Лекции в виде презентаций - 13
3. Тесты - 7
4. Банк вопросов(301 вопросов)</t>
  </si>
  <si>
    <t>Этнология и социальная антропология</t>
  </si>
  <si>
    <t>Айыжы Елена Валерьевна</t>
  </si>
  <si>
    <t>1 и 2 курса направления подготовки 41.01.03 "Зарубежное регионоведение", 2 курса направления подготовки 44.03.05 "Педагогическое образование" с двумя профилями "История и обществознание".</t>
  </si>
  <si>
    <t>Лекции –13
2. Практических занятий-8
3. Аудиоматериалы -3
4. Глоссарий – 98
5. Тесты – 15
6. Самостоятельная работы – 7
7. Список литературы
8. Банк вопросов - 148</t>
  </si>
  <si>
    <t>История античного мира</t>
  </si>
  <si>
    <t>44.03.05 Педагогическое образование профили "История" и "Иностранный язык", 46.03.01 Историческая информатика</t>
  </si>
  <si>
    <t xml:space="preserve">1. Лекции - презентации – 20
2. Семинары – 20
3. Файлов – 19
4. Видеолекции – 3
5. Банк вопросов – 90 </t>
  </si>
  <si>
    <t>История новейшего времени. Часть 1</t>
  </si>
  <si>
    <t>для магистрантов направления подготовки 44.04.01 Педагогическое образование направленность программы "Современное историческое образование в контексте историко-культурного стандарта".</t>
  </si>
  <si>
    <t>1. Глоссарий 
2. Тесты – 4;
3 Банк вопросов (120 вопросов);
4. Эл. страница – 21;
5 Задание – 12                                                                                                                                                                3 Банк вопросов (120 вопросов);</t>
  </si>
  <si>
    <t>История нового времени</t>
  </si>
  <si>
    <t>1. Глоссарий (124 терминов);
2. Лекции – 7
3. Тесты – 6
4. Банк вопросов (100 вопросов);
5. Эл. страница – 15
Задание – 1</t>
  </si>
  <si>
    <t>Организационное проектирование</t>
  </si>
  <si>
    <t xml:space="preserve">46.03.02 Документоведение и архивоведение, 
(направление подготовки, профиль/магистерская программа, программа повышения квалификации, программа дополнительного образования
</t>
  </si>
  <si>
    <t xml:space="preserve">1. Лекции – 9
2. Семинар –7
3. Практическое задание – 8
4. Опрос – 9
5. Форум - 2
6. Файлов – 1 
7. Словарь – 1 
8. Тест – 1
</t>
  </si>
  <si>
    <t>История нового времени. Часть 2</t>
  </si>
  <si>
    <t>Нурзат Аржаана Андреевна</t>
  </si>
  <si>
    <t xml:space="preserve">44.03.05 Педагогическое образование (с двумя профилями) профили История и обществознание, 3 курса направления подготовки 46.01.03 История, профиль «Историческая информатика».
(направление подготовки, профиль/магистерская программа, программа повышения квалификации, программа дополнительного образования
</t>
  </si>
  <si>
    <t xml:space="preserve">1. Семинары- 2
2. Тесты – 2
3. Банк вопросов (100 вопросов)
4. Глоссарий - 1.
5. Заданий – 22.
6. Элемент страницы - 8
</t>
  </si>
  <si>
    <t>Теория современного документоведения и архивоведения</t>
  </si>
  <si>
    <t>Монгуш Виктория Чарызоловна</t>
  </si>
  <si>
    <t>1.Глоссарий (401 терминов)
2.Лекции – 8
3.Тесты – 2 
4.Банк вопросов (100 вопросов)
5.Презентации – 2
6.Гиперссылка-6
7.Элемент страница-2</t>
  </si>
  <si>
    <t>Россия и мир в средневековье и новое время.</t>
  </si>
  <si>
    <t xml:space="preserve">Дамдынчап Вера Монгушевна </t>
  </si>
  <si>
    <t xml:space="preserve">1.Лекции-4
2.Тесты-2
3.Задания-13
4.Банк вопросов- 64
5.Семинар -3
6.Глоссарий-1
</t>
  </si>
  <si>
    <t>Основы информационной культуры личности</t>
  </si>
  <si>
    <t>Подик Ирина Витальевна</t>
  </si>
  <si>
    <t xml:space="preserve">бакалавриата по всем направлениям </t>
  </si>
  <si>
    <t xml:space="preserve">1. Глоссарий (15 терминов)
2. Лекции – _6__
3. Тесты – __6__
4. Презентации – _____
5. Банк вопросов _60  (вопросов)
6. Видеолекции – _1__
7. Задания– 4___
8. Страницы – 2___
9. Ссылки – _9
</t>
  </si>
  <si>
    <t>Технология оцифровки документов.</t>
  </si>
  <si>
    <t xml:space="preserve">46.03.02 Документоведение и архивоведение, </t>
  </si>
  <si>
    <t xml:space="preserve">1. Лекции – 3
2. Задания – 4
3. Страницы – 5
4. Файл – 4
5. Презентации – 2
6. Гиперссылки – 9
7. Тест – 1 
8. Банк вопросов (85 вопросов)
</t>
  </si>
  <si>
    <t>История новейшего времени - Часть 2.</t>
  </si>
  <si>
    <t>Нурзат Аржаана Андреевна, Дамдынчап Вера Монгушевна</t>
  </si>
  <si>
    <t xml:space="preserve">1. Глоссарий-107
2. Элемент страница-22
3. Задания 14
4. Тест-1
5. Банк вопросов-100
</t>
  </si>
  <si>
    <t>Проектирование и разработка ЭОР по истории</t>
  </si>
  <si>
    <t xml:space="preserve">1. PDF файлы-10
2. Лекции-3
3. Гиперссылки-4
4. Элемент страница-29
5. Тесты-3
6. Банк вопросов-136
7. Презентации-2
</t>
  </si>
  <si>
    <t>направления подготовки 44.04.01. Педагогическое образование, направленность «Современное историческое образование в контексте историко-культурного стандарта».</t>
  </si>
  <si>
    <t xml:space="preserve">1. Лекции-6
2. Задание-1
3. Элемент страница-10
4. Тесты-6
5. Банк вопросов-110
</t>
  </si>
  <si>
    <t xml:space="preserve">Регионоведение </t>
  </si>
  <si>
    <t>41.01.03 "Зарубежное регионоведение", 44.03.05 "Педагогическое образование" с двумя профилями "История и обществознание", 39.03.02 «Организация работы с молодежью», 51.03.02 «Народная художественная культура», 46.03.02 «Документоведение и архивоведение».</t>
  </si>
  <si>
    <t xml:space="preserve">1. Лекции-13
2. Глоссарий-17
3. Задание-20
4. Элемент страница-6
5. Тесты-7
6. Банк вопросов-120
7. Элемент папка-1
</t>
  </si>
  <si>
    <t>Новейшая история Азии и Африки.</t>
  </si>
  <si>
    <t>44.05.03 «Педагогическое образование (с двумя профилями подготовки).</t>
  </si>
  <si>
    <t xml:space="preserve">1. Лекции-18
2. Тесты-1
3. задания-4
4. Банк вопросов-156
5. Глоссарий-100
</t>
  </si>
  <si>
    <t>Актуальные проблемы всеобщей истории.</t>
  </si>
  <si>
    <t>направлений подготовки 44.04.01 Педагогическое образование профили "Современное историческое образование в контексте историко-культурного стандарта"</t>
  </si>
  <si>
    <t xml:space="preserve">1. PDF лекции- 4
2. Задания-4
3. Гиперссылки-9
4. Тесты-5
5. Банк вопросов-157
6. Глоссарий-100
</t>
  </si>
  <si>
    <t>Документационное обеспечение управления.</t>
  </si>
  <si>
    <t xml:space="preserve">1. Глоссарий-404
2. PDF лекции-11
3. Тесты -3
4. Банк вопросов-100
5. Гиперссылки-4
6. Элемент папка -2
7. Задания-2
</t>
  </si>
  <si>
    <t>Маадыр Мая Салчаковна</t>
  </si>
  <si>
    <t>46.03.02 «Документоведения и архивоведения», профиль «Организация работы с электронными документами»</t>
  </si>
  <si>
    <t xml:space="preserve">1. Лекции – 11
2. Тест – 7
3. Глоссарий – 114 понятий
4. Банк вопросов – 144 вопроса
5. Презентации – 3 
6. Задание – 9  
7. Страница – 2 
</t>
  </si>
  <si>
    <t>Обеспечение сохранности, реставрации и консервации документов.</t>
  </si>
  <si>
    <t>1. Глоссарий ( термина)
2. Лекции – 8
3. Тесты – 8
4. Банк вопросов (227 вопросов)
5. Задание-5</t>
  </si>
  <si>
    <t>Информационные технологии в документационном обеспечении управления и архивном деле. Часть 1.</t>
  </si>
  <si>
    <t>Сетевые образовательные проекты по истории</t>
  </si>
  <si>
    <t xml:space="preserve">Презентации – 3
Скринкастов – 11
Задания -3
Обратная связь -2
Видео - 4
</t>
  </si>
  <si>
    <t>Этнография Тувы</t>
  </si>
  <si>
    <t xml:space="preserve">1. Глоссарий-175 терминов
2. Лекции-12
3. Тесты – 1
4. Банк вопросов (48)
5. Элемент Задание -9
6. Элемент Страница -3
7. Элемент Файл-3
8. Элемент Папка -1
9. Презентация-6
</t>
  </si>
  <si>
    <t>Книговедение</t>
  </si>
  <si>
    <t>по направлению подготовки бакалавриата 51.03.06  Библиотечно-информационная деятельность профиль «Библиотечно-информационное обеспечение потребителей информации»</t>
  </si>
  <si>
    <t xml:space="preserve">1. Глоссарий-60 терминов
2. Лекции-3
3. Тесты – 4
4. Банк вопросов (48)
5. Элемент Задание -3
6. Элемент Страница -3
</t>
  </si>
  <si>
    <t>Технология применения электронной подписи</t>
  </si>
  <si>
    <t xml:space="preserve">1. Лекции-3
2. Тесты – 1
3. Банк вопросов (30)
4. Элемент Задание -10
5. Элемент Страница -7
6. Файл-5
7. Гиперссылка-13
8. Семинар-3
</t>
  </si>
  <si>
    <t>История стран региона специализации. Часть II.</t>
  </si>
  <si>
    <t>41.03.01 Зарубежное регионоведение, профиль Азиатские исследования.</t>
  </si>
  <si>
    <t xml:space="preserve">1.Лекции – 10 (кол-во стр.89)
2.Глоссарий – 1 (без терминов).
3.Страницы – 3
4.Семинары – 7
5. Тест – 3
6. Банк вопросов (60 вопросов)
</t>
  </si>
  <si>
    <t>История международных отношений</t>
  </si>
  <si>
    <t>41.01.03 «Зарубежное регионоведение»,  44.03.05 "Педагогическое образование" с двумя профилями «История и обществознание».</t>
  </si>
  <si>
    <t xml:space="preserve">1.Лекции – 10 
2.Глоссарий –(100   терминов).
3. Задания -2
   4. Тест – 3
    5. Банк вопросов-99 вопросов
</t>
  </si>
  <si>
    <t>Документационное обеспечение управления персоналом</t>
  </si>
  <si>
    <t>Монгуш Виктория Чарызооловна</t>
  </si>
  <si>
    <t xml:space="preserve">1.Лекции – 4 
2.Глоссарий – (404 терминов).
3.Тест – 5
5. Банк вопросов - 164 вопросов
6. Презентация– 3
7.Задание – 5
    8.Элемент файл - 4
</t>
  </si>
  <si>
    <t>Аналитико-синтетическая переработка информации</t>
  </si>
  <si>
    <t xml:space="preserve">1. Глоссарий-29 терминов
2. Лекции-9
3. Тесты – 4
4. Банк вопросов (82)
5. Презентация-4
</t>
  </si>
  <si>
    <t>Историческая антропология</t>
  </si>
  <si>
    <t>магистратуры 44.04.01 Педагогическое образование направленность (программа) «Историческое образование в контексте историко-культурного стандарта».</t>
  </si>
  <si>
    <t xml:space="preserve">1. Презентации-3
2. Лекции-5
3. Тесты – 3
4. Задания-7
5. Банк вопросов- 76
</t>
  </si>
  <si>
    <t>Управление информатизации документационного обеспечении управления и архивного дела</t>
  </si>
  <si>
    <t>Компьютерная машинопись.</t>
  </si>
  <si>
    <t>бакалавров ОФО и ЗФО направления подготовки 46.03.02 Документоведение и архивоведение.</t>
  </si>
  <si>
    <t xml:space="preserve">1. Глоссарий  – (79 терминов)
2. Лекции – 5 (27 страниц)
3. Гиперссылки – 4 
4. Тесты – 1
5. Презентации -3 
6. Банк вопросов (88 вопросов)
7. Задание – 4 
8. Страница – 5
9. Семинар – 3
6. Папка – 2 </t>
  </si>
  <si>
    <t>История Азии и Африки. Часть 2.</t>
  </si>
  <si>
    <t>Дамдынчап Вера Монгушевна, Нурзат Аржаана Андреевна</t>
  </si>
  <si>
    <t>44.03.05 Педагогическое образование (с двумя профилями), профили «История» и «Обществознание», 46.03.01 История, профиль «Историческая информатика».</t>
  </si>
  <si>
    <t>1. Глоссарий (1 терминов)
2. Тесты – 7
3. Презентация -11
4. Банк вопросов (100 вопросов)
5. Гиперссылки -15</t>
  </si>
  <si>
    <t>Археология.</t>
  </si>
  <si>
    <t>1 курса исторического факультета заочной формы обучения.  Программа учебной дисциплины К.М.07.10 "Археология"</t>
  </si>
  <si>
    <t>1. Глоссарий – 100 терминов
2. Презентации (лекции) – 4
3. Тесты - 4
4. Банк вопросов – 100 вопросов
5. Задания – 7
6. Гиперссылки -7</t>
  </si>
  <si>
    <t>Теория международных отношений</t>
  </si>
  <si>
    <t>1. Глоссарий – 100 терминов
2. Семинар – 13
3. Тесты - 5
4. Банк вопросов – 95 вопросов
5. Лекции – 14
6. Страница -5</t>
  </si>
  <si>
    <t>Политическая регионалистика.</t>
  </si>
  <si>
    <t>3 курса направления подготовки 41.01.03 «Зарубежное регионоведение»</t>
  </si>
  <si>
    <t>1. Глоссарий – 25 терминов
2. Семинар – 10
3. Тесты - 5
4. Банк вопросов – 300 вопросов
5. Лекции – 6
6. Страница -3
7. Презентации - 6</t>
  </si>
  <si>
    <t>Методика преподавания документоведческих и архивоведческих дисциплин</t>
  </si>
  <si>
    <t>магистрантов заочной формы обучения специальности 46.04.02. Документоведение и архивоведение.</t>
  </si>
  <si>
    <t>1. Глоссарий – 200 терминов
2. Семинар – 1
3. Тесты - 4
4. Банк вопросов – 67 вопросов
5. Лекции – 6
6. Задание -11
7. Презентации – 1
8. Гиперссылки – 9
9. Файл - 1</t>
  </si>
  <si>
    <t>Библиотековедение.</t>
  </si>
  <si>
    <t>51.03.06 «Библиотечно-информационная деятельность», также может быть использован по программе переподготовки «Библиотечно-информационная деятельность» по дисциплине «Библиотековедение».  </t>
  </si>
  <si>
    <t>1. Глоссарий – 23 термина
2. Книги ЭБС – 2
3. Тесты - 5
4. Банк вопросов – 60 вопросов
5. Лекции – 5
6. Задание -3
7. Презентации – 4
8. Гиперссылки – 2
9. Папка – 3
10. Страница-1
11. Интеграция с ЭБС Лань -1</t>
  </si>
  <si>
    <t>Информационная культура в научной деятельности</t>
  </si>
  <si>
    <t>для всех научных специальностей аспирантуры</t>
  </si>
  <si>
    <t>1. Глоссарий – 21 термина
2. Книги ЭБС – 2
3. Тесты - 1
4. Банк вопросов – 50 вопросов
5. Лекции – 2
6. Задание -3
7. Презентации – 8
8. Гиперссылки – 4
9. Файл – 2
10. Страница-1</t>
  </si>
  <si>
    <t>История государственного управления России</t>
  </si>
  <si>
    <t>1. Глоссарий (167 терминов)
2. Лекции – 19
3. Тесты – 19
4. Банк вопросов (421 вопроса)</t>
  </si>
  <si>
    <t>Документационное обеспечение и делопроизводство в органах власти.</t>
  </si>
  <si>
    <t xml:space="preserve">1. Лекции – 10 
2. Видеолекции (авторские) – 5 
3. Гиперссылки – 2
4. Тесты – 9
5. Презентации – 6 
6. Банк вопросов – 450 вопросов
7. Элемент задание – 8
8. Элемент страница – 4 
9. Элемент семинар – 4
10.  Элемент файл –2
11.  Пакет SCORM - 2
</t>
  </si>
  <si>
    <t>Философии</t>
  </si>
  <si>
    <t xml:space="preserve">История философии </t>
  </si>
  <si>
    <t>Даваа Екатерина Карбый-ооловна, Чаш-оол Анай-Хаак Анай-ооловна</t>
  </si>
  <si>
    <t>для студентов бакалавриата всех направлений подготовки</t>
  </si>
  <si>
    <t>1. Глоссарий (121 термин)
2. Лекции – 9
3. Тесты – 6
5. Банк вопросов (210 вопросов)
7. Задание - 4</t>
  </si>
  <si>
    <t>Социология</t>
  </si>
  <si>
    <t>1. Глоссарий (62 терминов)
2. Лекции – 7
3. Тем - 30
4. Тесты – 4
5. Банк вопросов (210 вопросов)</t>
  </si>
  <si>
    <t>Культурология</t>
  </si>
  <si>
    <t>Даваа Екатерина Карбый-ооловна</t>
  </si>
  <si>
    <t xml:space="preserve">1. Глоссарий (24 термина)
2. Лекции – 9
3. Тесты – 3
4. Банк вопросов (116 вопросов)
5. Задание - 2
6. Электр. страница - 2
</t>
  </si>
  <si>
    <t>Философия</t>
  </si>
  <si>
    <t>Ондар Наталья Дожулдеевна, Чаш-оол Анай-Хаак Анай-ооловна</t>
  </si>
  <si>
    <t xml:space="preserve">1. Глоссарий (121 термин)
2. Лекции – 16
3. Тесты – 12
4. Банк вопросов (267 вопросов)
5. Задание - 5
</t>
  </si>
  <si>
    <t>Основы социального государства</t>
  </si>
  <si>
    <t xml:space="preserve">1.Глоссарий (42 термин)
2.Лекции – 8
3.Тесты – 3
4.Банк вопросов (100 вопросов)
5.Задание – 2
6.Элемент страница-2
</t>
  </si>
  <si>
    <t>Мировая художественная культура</t>
  </si>
  <si>
    <t xml:space="preserve">1.Глоссарий (52 термин)
2.Лекции – 8
3.Тесты – 4
4.Банк вопросов (160 вопросов)
5.Задание – 8
6.Элемент страница-1
7.Гиперссылка - 13
</t>
  </si>
  <si>
    <t>Культурология (часть 2)</t>
  </si>
  <si>
    <t>Чаш-оол Анай-Хаак Анай-ооловна</t>
  </si>
  <si>
    <t xml:space="preserve">1.Глоссарий (75 термин)
2.Лекции – 8
3.Тесты – 3
4.Банк вопросов (80 вопросов)
5.Задание - 2
</t>
  </si>
  <si>
    <t>Политология.</t>
  </si>
  <si>
    <t>Монгуш Салбак Онер-ооловна</t>
  </si>
  <si>
    <t xml:space="preserve">1.Глоссарий (48 термина)
2.Лекции – 7
3.Тесты – 4
4.Банк вопросов -238
5.Задания-7
</t>
  </si>
  <si>
    <t>История и философия науки.</t>
  </si>
  <si>
    <t>Ондар  Наталья Дожулдеевна, Монгуш Салбак Онер-ооловна</t>
  </si>
  <si>
    <t xml:space="preserve">1. Глоссарий (34 терминов)
2. Лекции – 10
3. Тесты – 2
4. Банк вопросов (100 вопросов)
5. Задание - 10
</t>
  </si>
  <si>
    <t>Социальные технологии работы с молодежью</t>
  </si>
  <si>
    <t>39.03.03 Организация работы с молодежью, профиль «Воспитательная работа с молодежью». </t>
  </si>
  <si>
    <t xml:space="preserve">1.Глоссарий (50 терминов)
2. Лекции – 10
3. Тесты – 3
4. Банк вопросов (100 вопросов)
5. Задание – 2
6. Элемент страница-2
</t>
  </si>
  <si>
    <t>Социология молодежи</t>
  </si>
  <si>
    <t>1. Глоссарий (30 терминов)  
2. Лекции – 9
3. Тесты – 3
4. Банк вопросов (164 вопросов)
5. Элемент страница-3</t>
  </si>
  <si>
    <t>Социология управления</t>
  </si>
  <si>
    <t>1. Глоссарий (30 терминов)  
2. Лекции – 8
3. Тесты – 3
4. Банк вопросов (189 вопросов)
5. Элемент страница-2</t>
  </si>
  <si>
    <t>Этика и эстетика</t>
  </si>
  <si>
    <t xml:space="preserve">1. Глоссарий-73 терминов
2. Лекции-7
3. Тесты – 2
4. Банк вопросов (157)
5. Элемент Задание -7
6. Элемент Страница -2
</t>
  </si>
  <si>
    <t>Социология культуры</t>
  </si>
  <si>
    <t>51.03.02 "Народная художественная культура".</t>
  </si>
  <si>
    <t>1. Глоссарий (16 терминов)
2. Лекции – 8
3. Тесты – 3
4. Банк вопросов (110 вопроса)
5. Элемент страница- 3</t>
  </si>
  <si>
    <t>Организация добровольческой (волонтерской) деятельности и взаимодействие с социально-ориентированными некоммерческими организациями.</t>
  </si>
  <si>
    <t>1 курса высшего профессионального образования всех направлений подготовки.</t>
  </si>
  <si>
    <t>1. Глоссарий (17 термина)
2. Лекции – 7
3. Тесты – 3
4. Банк вопросов (71 вопросов)
5. Элемент страница – 4</t>
  </si>
  <si>
    <t>Народный танец.</t>
  </si>
  <si>
    <t>51.03.02 Народная художественная культура, профиль «Руководство этнокультурным центром».</t>
  </si>
  <si>
    <t>1. Глоссарий (62 термина)
2. Лекции – 11
3. Тесты – 3
4. Банк вопросов (100 вопросов)
5. Элемент страница – 1
6. Гиперссылки – 1
7. Презентации- 9</t>
  </si>
  <si>
    <t>Проблемы социальной работы с молодежью</t>
  </si>
  <si>
    <t>Чаш-оол Анай-Хаак Анай-ооловна </t>
  </si>
  <si>
    <t>1. Глоссарий – 50 терминов
2. Тесты - 3
3. Банк вопросов – 126 вопросов
4. Лекции – 10
5. Задание -2
6. Гиперссылки – 2</t>
  </si>
  <si>
    <t>Молодежные движения в России: история и современность</t>
  </si>
  <si>
    <t>1. Глоссарий – 110 терминов
2. Тесты - 3
3. Банк вопросов – 90 вопросов
4. Лекции – 7
5. Страница -12</t>
  </si>
  <si>
    <t>Методы комплексного исследования и оценки положения молодежи в обществе.</t>
  </si>
  <si>
    <t>Тумат Сай-Суу Алесеевна</t>
  </si>
  <si>
    <t>1. Глоссарий – 198 терминов
2. Тесты - 5
3. Банк вопросов – 234 вопроса
4. Лекции – 8
5. Страница -6
6. Презентация – 3
7. Файл -3</t>
  </si>
  <si>
    <t>Музыкальная культура Тувы.</t>
  </si>
  <si>
    <t>Сузукей Валентина Юрьевна, Донгак Венера Седип-ооловна</t>
  </si>
  <si>
    <t>1. Глоссарий – 52 термина
2. Тесты - 4
3. Банк вопросов – 100 вопросов
4. Лекции – 8
5. Страница -6
6. Гиперссылки – 3
7. Вики 5
8. Семинар -2</t>
  </si>
  <si>
    <t>Теория и практика связей с общественностью</t>
  </si>
  <si>
    <t>1. Глоссарий (38 терминов)
2. Лекции – 8
3. Страницы – 4
4. Тесты – 3
5. Банк вопросов (95 вопросов)</t>
  </si>
  <si>
    <t>Народные праздники</t>
  </si>
  <si>
    <t>1. Глоссарий (74 терминов)
2. Лекции – 6
3. Гиперссылки – 1
4. Файл- 1
5. Тесты – 3
6. Банк вопросов (90 вопросов)
7. Задание – 2.</t>
  </si>
  <si>
    <t>Профессиональная этика и деловой этикет</t>
  </si>
  <si>
    <t>1. Глоссарий (40 терминов)
2. Лекции – 8
3. Страницы – 2
4. Тесты – 3
5. Банк вопросов (80 вопросов)
6. Гиперссылки -1</t>
  </si>
  <si>
    <t>Основы российской государственности.</t>
  </si>
  <si>
    <t>Бондаренко Наталья Викторовна</t>
  </si>
  <si>
    <t>1 курса очной/заочной форм обучения всех направлений подготовки.</t>
  </si>
  <si>
    <t xml:space="preserve">1. Глоссарий – 28 терминов
2. Лекции – 10
3. Банк вопросов – 140 вопросов
4. Тесты – 6
5. Гиперссылки – 11
6. Элемент файл - 3
</t>
  </si>
  <si>
    <t>ЮФ</t>
  </si>
  <si>
    <t>Теории, истории государства и права</t>
  </si>
  <si>
    <t>Теория государства и права</t>
  </si>
  <si>
    <t>Ховалыг Аида Сергеевна,Хомушку Саяны Комбуй-ооловны</t>
  </si>
  <si>
    <t>для студентов 1 курса, очной и заочной формы обучения бакалавриата по направлению 44.03.01 «Юриспруденция»</t>
  </si>
  <si>
    <t>1. Глоссарий (398 терминов)
2. Лекции – 25
3. Тесты – 4
4. Банк вопросов (731 вопросов)
5. Гиперссылка – 1
6. Задание – 1
7. Элемент страница - 4</t>
  </si>
  <si>
    <t>Нормативно-правовые основы профессиональной деятельности</t>
  </si>
  <si>
    <t>Саая Саида Владимировна, Ондар Алина</t>
  </si>
  <si>
    <t>1. Презентации-14
2. Глоссарий-186
3. Тесты – 4
4. Задания-30
5. Банк вопросов- 169
6. Элемент чат -1</t>
  </si>
  <si>
    <t>Римское право</t>
  </si>
  <si>
    <t>Самдан Аяна Анай-ооловна</t>
  </si>
  <si>
    <t> для студентов юридического факультета очной и заочной формы обучения.</t>
  </si>
  <si>
    <t>1. Глоссарий (103 терминов)
2. Лекции – 10
3. Задания- 8
4. Итоговый тест –3
5. Банк вопросов (206 вопросов)
6. Страница-9
7. Семинар-7</t>
  </si>
  <si>
    <t>Гражданского права и процесса</t>
  </si>
  <si>
    <t>Трудовое право</t>
  </si>
  <si>
    <t>Монгуш Азияна Сарыг-ооловна</t>
  </si>
  <si>
    <t>для студентов 2 курса, очной формы обучения бакалавриата по направлению 030900.62 «Юриспруденция», юридического профиля</t>
  </si>
  <si>
    <t>1. Глоссарий (71 термин) 
2. Лекций – 17
3. Тесты – 5
4. Презентации – 17
5. Банк вопросов (583 вопроса) 
6. Задание-4
7. Элемент страница- 5</t>
  </si>
  <si>
    <t>Финансовое право. Общая часть</t>
  </si>
  <si>
    <t>Маады Алла Ивановна</t>
  </si>
  <si>
    <t>40.03.01 Юриспруденция</t>
  </si>
  <si>
    <t>1. Глоссарий ( 88  терминов)
2. Лекции – 3
3. Пакет SCORM (лекции) -12
4. Тесты – 3
5. Банк вопросов (160 вопросов)
6. Задания – 13
7. Страница – 6
8. Пдф файлы – 8
9. Гиперссылки - 4</t>
  </si>
  <si>
    <t>Право социального обеспечения</t>
  </si>
  <si>
    <t>Билдинмаа Аяна Александровна</t>
  </si>
  <si>
    <t>1. Глоссарий (   88  терминов)
2. Лекции – 20
3. Тесты – 4
4. Банк вопросов (186 вопросов)
5. Задания – 6
6. Гиперссылки - 1</t>
  </si>
  <si>
    <t>Гражданское право. Общая часть</t>
  </si>
  <si>
    <t>Монгуш Алла Лоспановна</t>
  </si>
  <si>
    <t>1. Глоссарий (116 терминов)
2. Лекции – 27
3. Тесты – 9  
4. Банк вопросов (749 вопросов)
5. Элемент страница- 1
6. Задания-27</t>
  </si>
  <si>
    <t>Наследственное право</t>
  </si>
  <si>
    <t>40.03.01 «Юриспруденция», профиль «Уголовно-правовой», «Гражданско-правовой»</t>
  </si>
  <si>
    <t>1. Глоссарий ( 77  терминов)
2. Лекции – 9
3. Тесты – 1
4. Банк вопросов (60 вопросов)
5. Задания – 20
6. Страница – 7
7. Пдф файлы – 3
8. Гиперссылки – 5
9. Книги ЭБС IPR BOOKS -1</t>
  </si>
  <si>
    <t>Арбитражный процесс. Часть 1</t>
  </si>
  <si>
    <t>Монгуш Алла Лоспановна, Донгак Ольга Шуртуевна, Салчак Алекмаа Анай-ооловна</t>
  </si>
  <si>
    <t>40.03.01 Юриспруденция.</t>
  </si>
  <si>
    <t>1.Глоссарий (140 терминов)
2. Лекции – 12
3. Тесты – 2
4. Банк вопросов (323 вопросов)
5. Задание – 8
6. Страница-6
7. Файл- 2
8. Гиперссылка-1</t>
  </si>
  <si>
    <t>Финансовое право. Особенная часть</t>
  </si>
  <si>
    <t>Маады Алла Ивановна, ыкыл-оол Айдыс Сергеевич, Салчак Алекмаа Анай-ооловна</t>
  </si>
  <si>
    <t>1. Глоссарий – 182 термина
2. Лекции – 9
3. Тесты – 1
4. Банк вопросов - 115 вопроса
5. Элемент задание – 12
6. Гиперссылки -3
7. Элемент страница-4
8. Файл -3
9. Периодика ЭБС IPR BOOKS-2</t>
  </si>
  <si>
    <t>Нотариат.</t>
  </si>
  <si>
    <t>Маады Алла Ивановна, Салчак Алекмаа Анай-ооловна</t>
  </si>
  <si>
    <t>40.03.01 Юриспруденция, гражданско-правовой, уголовно-правовой и государственно-правовой специализаций 4 курса очной и 3 курса заочной форм обучения.</t>
  </si>
  <si>
    <t>1. Глоссарий (51 терминов)
2. Лекции – 8
3. Задания – 8 
4. Тесты – 1
5. Страница – 9
6. Банк вопросов (105 вопроса)
7. Файл - 3
8. Гиперссылки - 12</t>
  </si>
  <si>
    <t>Гражданское право. Особенная часть.</t>
  </si>
  <si>
    <t>1. Глоссарий (106 терминов)
2. Лекции – 18
3. Задания – 12 
4. Тесты – 5
5. Страница –15
6. Банк вопросов (240 вопроса)
7. Файл - 1
8. Гиперссылки - 1
9. Семинар - 2</t>
  </si>
  <si>
    <t>Международное частное право. Часть 1.</t>
  </si>
  <si>
    <t>1. Глоссарий – 88 терминов
2. Лекции – 5
3. Тесты - 6
4. Банк вопросов – 84 вопросов
5. Заданий – 5
6. Презентации - 4</t>
  </si>
  <si>
    <t>Теория гражданского права</t>
  </si>
  <si>
    <t>40.04.01 «Юриспруденция» направленность (программа) «Гражданское право и процесс» и получающих квалификацию  (степень) – магистр</t>
  </si>
  <si>
    <t>1. Глоссарий – 38 терминов
2. Лекции – 4
3. Тесты - 2
4. Банк вопросов – 75 вопросов
5. Заданий – 6</t>
  </si>
  <si>
    <t>Гражданский процесс</t>
  </si>
  <si>
    <t>Монгуш Алла Лоспановна, Тыкыл-оол Айдыс Сергеевич</t>
  </si>
  <si>
    <t>1. Глоссарий – 64 термина
2. Лекции – 13
3. Тесты - 3
4. Банк вопросов – 60 вопросов
5. Заданий – 7
6. Страница- 6</t>
  </si>
  <si>
    <t>Правовое регулирование нотариальной деятельности</t>
  </si>
  <si>
    <t xml:space="preserve">1. Глоссарий (51 термина)
2. Лекции – 9
3. Тесты – 3
4. Банк вопросов (92 вопроса)
5. Задания – 5
6. Страница – 7
7. Файл -3
8. Гиперссылки – 11
</t>
  </si>
  <si>
    <t>Теоретических и публично-правовых дисциплин</t>
  </si>
  <si>
    <t>Права человека</t>
  </si>
  <si>
    <t>Дубровский Олег Николаевич</t>
  </si>
  <si>
    <t>1. Глоссарий – 56 терминов
2. Лекции – 11
3. Тесты - 4
4. Банк вопросов – 105 вопросов
5. Задания – 1
6. Гиперссылки– 4
7. Страница -4
8. Семинар-2</t>
  </si>
  <si>
    <t>История государства и права России</t>
  </si>
  <si>
    <t>Саая Саида Владимировна</t>
  </si>
  <si>
    <t>всех направлений подготовки 40.03.01 Юриспруденция</t>
  </si>
  <si>
    <t>1. Глоссарий – 212 терминов
2. Презентации (лекции) – 15
3. Тесты - 5
4. Банк вопросов – 200 вопросов
5. ПДФ файл – 16</t>
  </si>
  <si>
    <t>Основы квалификации преступлений в сфере таможенного дела</t>
  </si>
  <si>
    <t>Куулар Ээлдек Михайловна</t>
  </si>
  <si>
    <t>40.03.01 Юриспруденция очной и заочной формы обучения и специальности 38.05.02 таможенное дело заочной формы обучения юридического факультета.</t>
  </si>
  <si>
    <t>21.09.2023г. Протокол №1</t>
  </si>
  <si>
    <t>1. Глоссарий (52 термин)
2. Лекции –5
3. Тесты – 3
4. Банк вопросов (97 вопросов)
5. Страницы –1
6. Файл - 1</t>
  </si>
  <si>
    <t>Государственная политика в сфере образования</t>
  </si>
  <si>
    <t>всех направлений подготовки магистратуры</t>
  </si>
  <si>
    <t>1. Презентации (лекции) – 7
2. Тесты - 3
3. Банк вопросов – 100 вопросов
4. ПДФ файл – 4
5. Задания - 7</t>
  </si>
  <si>
    <t>Конституционного и муниципального права</t>
  </si>
  <si>
    <t>Конституционного право РФ</t>
  </si>
  <si>
    <t>Монгуш Чечек Базыр-ооловна</t>
  </si>
  <si>
    <t>для студентов 1 курса, очной формы обучения бакалавриата по направлению 40.03.01 «Юриспруденция»</t>
  </si>
  <si>
    <t>1. Глоссарий (99 терминов)
2. Лекции – 13 (47 стр)
3. Тесты – 9
4. Презентации -5 (67 слайдов)
5. Банк вопросов (202 вопроса)
6. Схемы и таблицы</t>
  </si>
  <si>
    <t>«Конституционное право РФ»</t>
  </si>
  <si>
    <t>для студентов 1 курса, заочной формы обучения бакалавриата по направлению 40.03.01 «Юриспруденция»</t>
  </si>
  <si>
    <t>1. Глоссарий (118 терминов)
2. Лекции – 18
3. Тесты – 9
4. Презентации -5
5. Банк вопросов (200 вопроса)
6. Гиперссылка – 1
7. Элемент страницы - 4</t>
  </si>
  <si>
    <t>Муниципальное право России</t>
  </si>
  <si>
    <t>40.03.01 "Юриспруденция".</t>
  </si>
  <si>
    <t>1. Глоссарий  – 140 термина;
2. лекций –  30;
3. элемент «Задание» – 6;
4. тесты – 6;
5. «Банк вопросов»  – 362 вопроса;
6. Файл – 7;
7. Презентация – 1;
8. Гиперссылки – 7;
9. Элемент страница – 1;</t>
  </si>
  <si>
    <t>Основы технических средств таможенного контроля</t>
  </si>
  <si>
    <t>38.05.02 Таможенное дело, специализация "Организация таможенного контроля" </t>
  </si>
  <si>
    <t>1. Глоссарий – 52 термина
2. Лекции-12
3. Тесты-4
4. Банк вопросов- 90 вопросов
5. Задание-8
6. Элемент страница-5
7. Гиперссылка-1</t>
  </si>
  <si>
    <t>Уголовного права и процесса</t>
  </si>
  <si>
    <t>Налоговое право</t>
  </si>
  <si>
    <t>Кужугет Таан-оол Кашпынаевич</t>
  </si>
  <si>
    <t>40.03.0 «Юриспруденция», по специальности 38.05.02 «Таможенное дело».</t>
  </si>
  <si>
    <t>1. Глоссарий-87
2. Лекции-28
3. Задание-5
4. Тесты-3
5. Банк вопросов-78
6. файл-5</t>
  </si>
  <si>
    <t>Уголовное право (Общая часть)</t>
  </si>
  <si>
    <t>для студентов юридических факультетов</t>
  </si>
  <si>
    <t>1. Глоссарий (222 термина)
2. Лекции – 31
3. Задания – 18
4. Семинары – 8 
5. Тесты – 8
6. Презентации – 11
7. Банк вопросов (388 вопросов)
8. Страница – 8</t>
  </si>
  <si>
    <t>Уголовное право (Особенная часть)</t>
  </si>
  <si>
    <t>Ондар Алдын-Херел Эзир-оолович</t>
  </si>
  <si>
    <t>1. Глоссарий (27 термина)
2. Лекции – 20
3. Презентация-10
4. Задание – 10
5. Тесты – 11
6. Банк вопросов (198 вопросов)</t>
  </si>
  <si>
    <t>Преступность несовершеннолетних</t>
  </si>
  <si>
    <t xml:space="preserve">Монгуш Азияна Сарыг-ооловна, Ондар Алдын-Херел Эзир-оолович </t>
  </si>
  <si>
    <t>1. Глоссарий (125 терминов)
2. Лекции – 21
3. Задания – 4
4. Семинары – 4 
5. Тесты – 5
6. Презентации – 11
7. Банк вопросов (244 вопроса)
8. Страница – 22</t>
  </si>
  <si>
    <t>КПК</t>
  </si>
  <si>
    <t>ПЦК математики и информатики</t>
  </si>
  <si>
    <t>ЕН.02. Информатика и информационно-коммуникационные технологии  в профессиональной деятельности</t>
  </si>
  <si>
    <t>Докан-оол Людмилы Александровны</t>
  </si>
  <si>
    <t>для студентов 1 курса, очной формы обучения,  специальность 44.02.02 Преподавание в начальных классах Кызылского педагогического колледжа</t>
  </si>
  <si>
    <t>1. Глоссарий (52 терминов)
2. Лекции – 9
3. Тесты – 7
4. Задания -21
5. Банк вопросов (211 вопросов)
6. Элемент страница – 3
7. Гиперссылка – 1
8. Пакет SCORM – 6
9. Презентация - 1</t>
  </si>
  <si>
    <t>Основы математики</t>
  </si>
  <si>
    <t>Оюн Ольга Микер-ооловна</t>
  </si>
  <si>
    <t>Для студентов 1 курса  очной формы 44.02.01 Дошкольное образование, 44.02.01. Преподавание в начальных классах,44.02.05 Коррекционная педагогика в начальном образовании</t>
  </si>
  <si>
    <t>1. Глоссарий (22 термина)
2.  Лекции – 9 (53 стр)
3. Тесты – 10
5. Банк вопросов (251 вопрос)
6. Презентаций -4</t>
  </si>
  <si>
    <t>Теоретические основы начального курса математики с методикой преподавания</t>
  </si>
  <si>
    <t>Хурбе Роза Эдер-ооловна</t>
  </si>
  <si>
    <t>для студентов 1 и 2 курсов, 44.02.02 "Преподаванте в начальных классах"</t>
  </si>
  <si>
    <t>1. Глоссарий
2. Лекции - 13
3. Тесты - 3
4. Презентации - 6
5. Банк вопросов(130 вопросов)</t>
  </si>
  <si>
    <t xml:space="preserve">Работа в текстовых, графических и видеоредакторах </t>
  </si>
  <si>
    <t xml:space="preserve">Докан-оол Людмила Александровна </t>
  </si>
  <si>
    <t>повышения квалификации воспитателей</t>
  </si>
  <si>
    <t>1. Глоссарий (35 терминов)
2. Лекции – 4
3. Тесты – 4
4. Задания -11
5. Банк вопросов (222 вопросов)
6. Элемент страница – 1
7. Гиперссылка – 1
8. Пакет SCORM – 1
9. Страница - 3</t>
  </si>
  <si>
    <t>Сервисы для дистанционного обучения</t>
  </si>
  <si>
    <t>Докан-оол Людмилы Александовны</t>
  </si>
  <si>
    <t>для слушателей ИППК, преподавателй СПО, программы повышения квалификации "Сервисы для дистанционного обучения в СПО"</t>
  </si>
  <si>
    <t>1. Глоссарий(11 терминов)
2. Лекции - 2
3. Страница - 3
4. Презентации - 2
5. Видеолекции - 1
6. Задание - 6</t>
  </si>
  <si>
    <t>Информатика (часть 2)</t>
  </si>
  <si>
    <t>Докан-оол Людмила Александровна</t>
  </si>
  <si>
    <t>"Дошкольное образование", 44.02.02 "Преподавание в начальных классах"</t>
  </si>
  <si>
    <t>1. Глоссарий (147 терминов)
2. Лекции – 10
3. Тесты – 8
4. Задание – 24
5. Банк вопросов (256 вопросов)
6. Элемент страница –3
7. Пакет SCORM-1
8. Файл-2
9. Анкета -1</t>
  </si>
  <si>
    <t>Инженерная компьютерная графика</t>
  </si>
  <si>
    <t>Кара-Сал Эльвира Март-ооловна</t>
  </si>
  <si>
    <t>по специальности «Педагогика дополнительного образования».</t>
  </si>
  <si>
    <t>1. Глоссарий (18 терминов)
2. Лекции – 8
3. Тесты – 3
4. Банк вопросов (80 вопросов)
5. Элементы «задание» - 9</t>
  </si>
  <si>
    <t>Эксплуатация объектов сетевой инфраструктуры</t>
  </si>
  <si>
    <t>Монгуш Кузел Седенеевна</t>
  </si>
  <si>
    <t>СПО 09.02.02 Компьютерные сети</t>
  </si>
  <si>
    <t>1. Глоссарий (30терминов)
2. Лекции –14
3. Тесты – 10
4. Задание – 7
5. Банк вопросов (10 вопросов)
6. Страница -1
7. Файл -1</t>
  </si>
  <si>
    <t>Основы веб-дизайна и веб-программирования (часть 2)</t>
  </si>
  <si>
    <t>Куулар Орлан Борисович</t>
  </si>
  <si>
    <t>1. Глоссарий (77 терминов)
2. Лекции –13
3. Тесты – 1
4. Задание – 5
5. Банк вопросов (50 вопросов)</t>
  </si>
  <si>
    <t>Элементы алгебры и геометрии в начальном курсе математики</t>
  </si>
  <si>
    <t>01.04. «Теоретические основы начального курса математики с методикой преподавания»</t>
  </si>
  <si>
    <t>1. Глоссарий (35 терминов)
2. Презентации-8
3. Практические занятия-8
2. Лекции – 8
3. Тесты – 9
Банк вопросов (93 вопроса)</t>
  </si>
  <si>
    <t>Монгуш Карина Канчык-ооловна</t>
  </si>
  <si>
    <t>1 курса педагогического колледжа специальности «Физическая культура» и «Адаптивная физическая культура».</t>
  </si>
  <si>
    <t>1. Глоссарий (108 терминов)
2. Лекции – 7
3. Тесты – 4
4. Задание-11
5. Банк вопросов (300 вопроса)</t>
  </si>
  <si>
    <t>Эксплуатация объектов сетевой инфраструктуры. Часть 2</t>
  </si>
  <si>
    <t xml:space="preserve">Монгуш Кузел Седенеевна </t>
  </si>
  <si>
    <t>09.02.02 "Компьютерные сети". </t>
  </si>
  <si>
    <t>1. Глоссарий (20 терминов)
2. Лекции – 5
3. тест –2
4. Банк вопросов-(76 вопросов) 
5. Задание-7</t>
  </si>
  <si>
    <t>Инженерная компьютерная графика. (часть 2)</t>
  </si>
  <si>
    <t> по специальности «Педагогика дополнительного образования».</t>
  </si>
  <si>
    <t>1. Глоссарий (16 терминов)
2. Лекции – 9
3. тест –3
4. Банк вопросов-(100 вопросов)
5. Задание-9</t>
  </si>
  <si>
    <t>Математика (ПДО)</t>
  </si>
  <si>
    <t>Монгуш Карина Канчык - ооловна</t>
  </si>
  <si>
    <t>1 курса Кызылского педагогического колледжа специальности 44.02.03 Педагогика дополнительного образования.</t>
  </si>
  <si>
    <t>1. Глоссарий (49 термина)
2. Лекции – 5
3. Тесты – 5
4. Банк вопросов (130 вопроса)</t>
  </si>
  <si>
    <t>Математика. Часть 1</t>
  </si>
  <si>
    <t>2 курса Кызылского педагогического колледжа специальности 44.02.03 Педагогика дополнительного образования.</t>
  </si>
  <si>
    <t>1. Глоссарий – 32 термина
2. Лекции – 4
3. Тесты –2
4. Банк вопросов (110 вопросов)
5. Задание -4
6. Презентация -4</t>
  </si>
  <si>
    <t>ПЦК общественных дисциплин</t>
  </si>
  <si>
    <t>Основы философии</t>
  </si>
  <si>
    <t>Монгуш Лилии Комбуевны</t>
  </si>
  <si>
    <t>3 курсов специальности 44.02.01 Дошкольное образование и 49.02.01 Физическая культура заочной формы обучения СПО КПК.</t>
  </si>
  <si>
    <t>1. Глоссарий (38 терминов)
2. Лекции – 12
3. Тесты –3
4. Банк вопросов (150 вопросов)</t>
  </si>
  <si>
    <t>Английский язык для 1 курсов</t>
  </si>
  <si>
    <t>Монгуш Сайзана Александровна</t>
  </si>
  <si>
    <t>1 курсов специальности 49.02.01 Физическая культура и 49.02.02. Адаптивная физическая культура, 44.02.01. Преподавание в начальных классах, 44.02.02. Дошкольное образование, 44.02.03. Специальное дошкольное образование, 44.02.05. Коррекционная педагогика в начальном образовании, 44.02.03. Педагогика дополнительного образования очной формы обучения СПО КПК.</t>
  </si>
  <si>
    <t>1. Глоссарий (23 терминов)
2. Лекции – 10
3. Практические задания 10
4. Итоговый тест –1
5. Банк вопросов (56 вопросов)</t>
  </si>
  <si>
    <t>Английский язык для 2 курсов</t>
  </si>
  <si>
    <t>Монгуш Мира Александровна</t>
  </si>
  <si>
    <t>2 курса специальности 49.02.01 Физическая культура и 49.02.02. Адаптивная физическая культура, 44.02.01. Преподавание в начальных классах, 44.02.02. Дошкольное образование, 44.02.03. Специальное дошкольное образование, 44.02.05. Коррекционная педагогика в начальном образовании, 44.02.03. Педагогика дополнительного образования очной формы обучения СПО КПК.</t>
  </si>
  <si>
    <t>1. Глоссарий (88 терминов)
2. Лекции – 9
3. Задания – 18
4. Итоговый тест –1
5. Банк вопросов (58 вопросов)</t>
  </si>
  <si>
    <t>Английский язык для 3 курсов</t>
  </si>
  <si>
    <t>Ооржак Аида Чайлаг-ооловна</t>
  </si>
  <si>
    <t>для 3 курсов для специальности физическая культура, адаптивная физическая культура</t>
  </si>
  <si>
    <t>1. Глоссарий (15 терминов)
2. Лекции – 10
3. Задания – 10
4. Итоговый тест –1
5. Банк вопросов (70 вопросов)</t>
  </si>
  <si>
    <t>Правовое обеспечение профессиональной деятельности</t>
  </si>
  <si>
    <t>Монгуш Лилии Комбуевна, Монгуш Шенне Сутсугбеевна</t>
  </si>
  <si>
    <t>3 курсов специальности 49.02.01 Физическая культура и 49.02.02. Адаптивная физическая культура, 44.02.01. Преподавание в начальных классах, 44.02.02. Дошкольное образование, 44.02.03. Специальное дошкольное образование, 44.02.05. Коррекционная педагогика в начальном образовании, 44.02.03. Педагогика дополнительного образования очной формы обучения СПО КПК.</t>
  </si>
  <si>
    <t xml:space="preserve">1. Глоссарий (66 терминов)
2. Лекции – 12
3. Задания - 24
4. Тесты –3
5. Банк вопросов (165 вопросов) </t>
  </si>
  <si>
    <t>Английский язык для 2 курсов. Часть 2</t>
  </si>
  <si>
    <t>2 курса  специальностей 49.02.01 Физическая культура и 49.02.02. Адаптивная физическая культура, 44.02.02. Преподавание в начальных классах, 44.02.01. Дошкольное образование, 44.02.04. Специальное дошкольное образование, 44.02.05. Коррекционная педагогика в начальном образовании, 44.02.03. Педагогика дополнительного образования   очной формы обучения СПО КПК.</t>
  </si>
  <si>
    <t>1. Глоссарий (46 терминов)
2. Лекции – 8
3. Задание - 8
4. Тесты – 1
5. Банк вопросов (70 вопросов)
6. Гиперссылки -9</t>
  </si>
  <si>
    <t xml:space="preserve">Теория и методика экологического образования дошкольников </t>
  </si>
  <si>
    <t>Хомушку Азиана Владимировна</t>
  </si>
  <si>
    <t>2 курса специальности  44.02.01. Дошкольное образование, 44.02.04. Специальное дошкольное образование очной формы обучения СПО КПК.</t>
  </si>
  <si>
    <t>1. Глоссарий (61 термина)
2. Лекции – 12
3. Тесты – 5
4. Банк вопросов (160 вопроса)
5. Презентация – 1
6. ПДФ файл– 3
7. Элемент страница -5
8. Гиперссылка – 2
9. Задание - 7</t>
  </si>
  <si>
    <t>Монгуш Лилия Комбуевна</t>
  </si>
  <si>
    <t>3 курса специальности 44.02.01. Дошкольное образование, 44.02.02. Преподавание в начальных классах, 44.02.03. Педагогика дополнительного образования 44.02.04. Специальное дошкольное образование,  44.02.05. Коррекционная педагогика в начальном образовании, 49.02.01. Физическая культура, 49.02.02. Адаптивная физическая культура очной, заочной форм обучения.</t>
  </si>
  <si>
    <t>1. Глоссарий (121 термина)
2. Лекции – 8
3. Тесты – 4
4. Банк вопросов (120 вопросов)
5. Задания – 7
6. ПДФ файл– 9</t>
  </si>
  <si>
    <t>МЕНЕДЖМЕНТ В ОБРАЗОВАНИИ.</t>
  </si>
  <si>
    <t>Монгуш Шенне Сутсугбеевна</t>
  </si>
  <si>
    <t>3 курсов 44.02.04. Специальное дошкольное образование и 44.02.01 Дошкольное образование. </t>
  </si>
  <si>
    <t>1. Глоссарий (49 терминов)
2. Лекции – 7
3. Тесты – 4
4. Банк вопросов (121 вопрос)
5. ПДФ файл– 7
6. Элемент страница - 1</t>
  </si>
  <si>
    <t>Теория и методика экологического воспитания дошкольников (2 часть)</t>
  </si>
  <si>
    <t>3 курса специальности  44.02.01. Дошкольное образование, 44.02.04. Специальное дошкольное образование очной формы обучения СПО КПК.</t>
  </si>
  <si>
    <t>1. Глоссарий – 47 терминов
2. Лекции – 8
3. Тесты –4
4. Банк вопросов (110 вопросов)
     5. Задание -11
     6. Презентация -2
    7. Гиперссылка -1</t>
  </si>
  <si>
    <t>Естествознание с методикой преподавания. Часть 1</t>
  </si>
  <si>
    <t>Норбаа Шончалай Доржуевна</t>
  </si>
  <si>
    <t>44.02.02. Преподавание в начальных классах очной формы обучения СПО КПК.</t>
  </si>
  <si>
    <t>1. Глоссарий – 100 терминов
2. Лекции – 11
3. Тесты 3
4. Банк вопросов (100 вопросов)
5. Задание -12</t>
  </si>
  <si>
    <t>История</t>
  </si>
  <si>
    <t>Могуш Шенне Сустугбеевна</t>
  </si>
  <si>
    <t>1 курсов по специальностям 44.02.04. Специальное дошкольное образование и 44.02.01 Дошкольное образование, 44.02.02 Преподавание в начальных классах, 44.02.01 Коррекционная педагогика в начальных классах, 49.02.01 Физическая культура,  49.02.02 Адаптивная физическая культура,  44.02.03 Педагогика дополнительного образования</t>
  </si>
  <si>
    <t>1. Глоссарий – 39 терминов
2. Лекции – 13
3. Тесты -4
4. Банк вопросов (90 вопросов)
     5. Задание -9
     6. Страница-5</t>
  </si>
  <si>
    <t>Основы финансовой грамотности</t>
  </si>
  <si>
    <t>3 курса специальности 49.02.01 Физическая культура, 49.02.02. Адаптивная физическая культура, 44.02.02 Преподавание в начальных классах, 44.02.01 Дошкольное образование, 44.02.04 Специальное дошкольное образование, 44.02.05. Коррекционная педагогика в начальном образовании, 44.02.03 Педагогика дополнительного образования очной формы обучения СПО КПК.</t>
  </si>
  <si>
    <t>1. Глоссарий – 34 термина
2. Лекции – 11
3. Тесты -3
4. Банк вопросов (80 вопросов)
5. Задание -7</t>
  </si>
  <si>
    <t>Английский язык 1 курс (2 часть)</t>
  </si>
  <si>
    <t>1 курсов (часть 2) специальности 49.02.01 Физическая культура и 49.02.02. Адаптивная физическая культура, 44.02.01. Преподавание в начальных классах, 44.02.02. Дошкольное образование, 44.02.03. Специальное дошкольное образование, 44.02.05. Коррекционная педагогика в начальном образовании, 44.02.03. Педагогика дополнительного образования очной формы обучения СПО КПК.</t>
  </si>
  <si>
    <t>1. Глоссарий – 51 термин
2. Лекции – 7
3. Тесты -8
4. Банк вопросов (93 вопроса)
5. Страница-10
6. Гиперссылка -3
7. Презентация - 7</t>
  </si>
  <si>
    <t>ПЦК педагогики и психологии</t>
  </si>
  <si>
    <t>Психология</t>
  </si>
  <si>
    <t>Сагалакова Лидия Петровна</t>
  </si>
  <si>
    <t>среднего профессионального образования всех направлений подготовки.</t>
  </si>
  <si>
    <t xml:space="preserve">1. Глоссарий (103 термина)
2. Лекции – 9
3. Практические занятия - 5
3. Тесты-3
4. Презентации -3
5. Банк вопросов -92 вопроса
</t>
  </si>
  <si>
    <t>Теория и методика развития речи у детей</t>
  </si>
  <si>
    <t>Ооржак Азияна Арсеновна</t>
  </si>
  <si>
    <t>44.02.01 «Дошкольное образование».</t>
  </si>
  <si>
    <t>1.Лекции-10
2.Задания-8
3.глоссарий-45 терминов
4.Тесты-3
5.Банк вопросов-90вопросов
6.Видео-
7.Элемент страница-5
8.презентации-5</t>
  </si>
  <si>
    <t>Педагогика</t>
  </si>
  <si>
    <t>Оюн Марианна Монгун–ооловна, Кужугет Айдысмаа Октябрьовна</t>
  </si>
  <si>
    <t>44.02.02. Преподавание в начальных классах, 44.02.05 Коррекционная педагогика в начальном общем образовании.</t>
  </si>
  <si>
    <t>1.Глоссарий (20 терминов)
2.Лекции – 19
3.Тесты – 4 раздела 
4.Банк вопросов (200 вопросов)
5.Задания – 15. 
6.Элемент страниц – 4
7.Презентация – 3.</t>
  </si>
  <si>
    <t>Актуальные проблемы методики преподавания по программам дошкольного образования с внедрением стандарта Worldskills.</t>
  </si>
  <si>
    <t>Оюн Марианна Монгун-ооловна, Монгуш Валентина Шыдараевна</t>
  </si>
  <si>
    <t>1.Глоссарий (19 терминов)
2.Лекции – 23
3.Тесты – 11
4.Задание – 5
5.Презентации – 9
6.Видеоматериал -1
7.Банк вопросов (68 вопросов)
8.Гиперссылка-1</t>
  </si>
  <si>
    <t>Теоретические и методические основы взаимодействия воспитателя с родителями и сотрудниками ДОО</t>
  </si>
  <si>
    <t>44.02.01 «Дошкольное образование» и 44.02.04 «Специальное дошкольное образование».</t>
  </si>
  <si>
    <t>1. глоссарий- 25 терминов
2. Лекции-8
3. Тесты-3
4. Презентации-2
5. Банк вопросов-70 вопросов
6. Гипперссылка-2
7. Задания-5
8. Элемент страница-3
9. Файл-1</t>
  </si>
  <si>
    <t>ПЦК педагогики и психологии.</t>
  </si>
  <si>
    <t>Теория и методика математического развития. Часть 1</t>
  </si>
  <si>
    <t>Кенден-оол Елизавета Монгушовна</t>
  </si>
  <si>
    <t>1. Глоссарий (59 терминов)
1. Презентации-13
2. Практические занятия-8
3. Лекции – 13
4. Тесты – 4
5. Задание-7
6. Банк вопросов (109 вопроса)</t>
  </si>
  <si>
    <t>Психология. Часть 2</t>
  </si>
  <si>
    <t> всех направлений подготовки.</t>
  </si>
  <si>
    <t>1.      Презентации-13</t>
  </si>
  <si>
    <t>Теоретические и методические основы организации игровой деятельности детей раннего и дошкольного возраста. (1 часть)</t>
  </si>
  <si>
    <t xml:space="preserve">Сагалакова Лидия Петровна </t>
  </si>
  <si>
    <t>1 и 2 курса по специальности 44.02.01 Дошкольное образование</t>
  </si>
  <si>
    <t>1. Глоссарий (51 терминов)
2. Лекции – 13
3. Тесты – 3
4. Элемент страница – 1
5. Банк вопросов (100 вопросов)
6. Задание -15
7. Презентация-2</t>
  </si>
  <si>
    <t>Теория и методика математического развития. Часть 2</t>
  </si>
  <si>
    <t>1. Глоссарий (58 термина)
2. Лекции – 15
3. Тесты – 3
4. Банк вопросов (84 вопроса)
5. Презентация – 10
6. Элемент страница - 2</t>
  </si>
  <si>
    <t>Теория и методика развития речи у детей. Часть 2</t>
  </si>
  <si>
    <t>1. Глоссарий (39 термина)
2. Лекции – 6
3. Тесты – 1
4. Банк вопросов (50 вопроса)
5. Задания – 6
6. Гиперссылки – 2
7. Элемент страница -1
8. Презентация -7</t>
  </si>
  <si>
    <t>Основы общей и дошкольной педагогики</t>
  </si>
  <si>
    <t>Оюн Марианна Монгун-ооловна</t>
  </si>
  <si>
    <t>1 курса среднего профессионального образования обучающихся по специальности 44.02.04. Специальное дошкольное образование.</t>
  </si>
  <si>
    <t>1. Глоссарий (63 термина)
2. Лекции – 15
3. Тесты – 4
4. Банк вопросов (197 вопроса)
5. Презентация – 1
6. Элемент страница -2</t>
  </si>
  <si>
    <t>Донгак Даяна Григорьевна</t>
  </si>
  <si>
    <t>3 курса среднего профессионального образования всех направлений подготовки. </t>
  </si>
  <si>
    <t>1. Глоссарий (60 термина)
2. Лекции – 12
3. Тесты – 3
4. Банк вопросов (160 вопросов)
5. Элемент страница – 4</t>
  </si>
  <si>
    <t>Теоретические и прикладные аспекты методической работы учителя начальных классов (2 часть)</t>
  </si>
  <si>
    <t>Монгуш Ай-Суу Шыдырааевна</t>
  </si>
  <si>
    <t>3 курса по направлению подготовки "Преподавание в начальных классах".</t>
  </si>
  <si>
    <t>1. Глоссарий (53 терминов)
2. Лекции – 10
3. Задания - 7
4. Тесты – 5
5. Банк вопросов (120 вопросов)
6. Элемент страница- 7</t>
  </si>
  <si>
    <t>Классное руководство</t>
  </si>
  <si>
    <t>4.02.01 Преподавание в начальных классах</t>
  </si>
  <si>
    <t>1. Глоссарий – 55 терминов
2. Лекции – 7
3. Тесты –2
4. Банк вопросов (135 вопросов)
5. Страница -15</t>
  </si>
  <si>
    <t>Основы учебно-исследовательской деятельности</t>
  </si>
  <si>
    <t>Оюн Марианна Монгун-ооловна, Донгак Даяна Григорьевна</t>
  </si>
  <si>
    <t>всех специальностей колледжа</t>
  </si>
  <si>
    <t>1. Глоссарий – 100 терминов
2. Лекции – 5
3. Тесты –3
4. Банк вопросов (80 вопросов)
5. Страница -5</t>
  </si>
  <si>
    <t>Теоретические и методические основы организации игровой деятельности детей раннего и дошкольного возраста (2 часть)</t>
  </si>
  <si>
    <t>1. Глоссарий – 43 термина
2. Лекции – 7
3. Тесты –2
4. Банк вопросов (50 вопросов)
5. Задание -7</t>
  </si>
  <si>
    <t>Теоретические и методические основы физического воспитания и развития детей раннего и дошкольного возраста</t>
  </si>
  <si>
    <t>Кенден-оол Елизаветы Монгушовна</t>
  </si>
  <si>
    <t>44.02.01 «Дошкольное образование» и 44.02.04 «Специальное дошкольное образование»</t>
  </si>
  <si>
    <t>1. Глоссарий – 40 терминов
2. Лекции – 10
3. Тесты – 3
4. Презентации – 6
5. Банк вопросов –100 вопросов
6. Файл – 1</t>
  </si>
  <si>
    <t>Основы психологии.</t>
  </si>
  <si>
    <t xml:space="preserve">1. Глоссарий - (30 терминов)
2. Лекции - 6 
3. Тесты - 2  
4. Банк вопросов (80 вопросов)
5. Задания – 5
6. Презентация -3
</t>
  </si>
  <si>
    <t>ПЦК физической культуры</t>
  </si>
  <si>
    <t>Методика обучения предмету «Физическая культура»</t>
  </si>
  <si>
    <t>Уваровой А.А., Ооржак Х.Д-Н.</t>
  </si>
  <si>
    <t>49.02.01 Физическая культура, и высшего образования Факультета физической культуры и спорта направления подготовки 49.03.01 Физическая культура.</t>
  </si>
  <si>
    <t>1.Глоссарий - 76
2.Лекции - 12
3.Тесты - 3
4.Банк вопросов - 105
5.Видеоматериал - 4
6.Задания - 5</t>
  </si>
  <si>
    <t>Физическая культура</t>
  </si>
  <si>
    <t>Хайдып Р.Д, Конгар В.Э.</t>
  </si>
  <si>
    <t>всех специальностей Кызылского педагогического колледжа.</t>
  </si>
  <si>
    <t>1.Глоссарий -86
2.Лекции-8 
3.Тесты -3
4.Банк вопросов-111 
5.Видеоматериал-1</t>
  </si>
  <si>
    <t>Лыжный спорт с методикой преподавания</t>
  </si>
  <si>
    <t>Зайцев Кудес Соянович, Кыргыс Эдуард Ким-оолович</t>
  </si>
  <si>
    <t>всех направлений подготовки.  </t>
  </si>
  <si>
    <t>1.Глоссарий (30 терминов)
2.Лекции – 20
3.Тесты – 5 
4.Банк вопросов (110 вопросов)
5.Задание- 6</t>
  </si>
  <si>
    <t>Подвижные игры с методикой преподавания</t>
  </si>
  <si>
    <t>Мендот Инга Эрес-ооловн, Мендот Эмма Эрес-ооловна, Мендот Элла Эрес-ооловна</t>
  </si>
  <si>
    <t>49.02.01 «Физическая культура» 49.02.02 «Адаптивная физическая культура»</t>
  </si>
  <si>
    <t>1.Глоссарий (167 терминов)
2.Лекции – 17
3.Задания - 7
4.Тесты – 3
5.Банк вопросов (130 вопросов)</t>
  </si>
  <si>
    <t>Теория и история физической культуры</t>
  </si>
  <si>
    <t>Магбын Ульяна Александровна</t>
  </si>
  <si>
    <t>49.02.02 Адаптивная физическая культура КПК.</t>
  </si>
  <si>
    <t>1.Глоссарий (21 термин)
2.Лекции – 10
3.Задания - 11
4.Тесты – 3
5.Банк вопросов (100 вопросов)</t>
  </si>
  <si>
    <t>Настольный теннис для не физкультурных специальностей</t>
  </si>
  <si>
    <t>Мендот Элла Эрес-ооловна, Мендот Эмма Эрес-ооловна, Мендот Инга Эрес-ооловна</t>
  </si>
  <si>
    <t>нефизкультурных специальностей</t>
  </si>
  <si>
    <t>1.Глоссарий (80 терминов)
2.Лекции – 19
3.Тесты – 4
4.Банк вопросов (192 вопросов)
5.Задания-5</t>
  </si>
  <si>
    <t>Физическая культура - (Эк.по ФКиС)</t>
  </si>
  <si>
    <t>Мендот Эмма Эрес-ооловна, Мендот Инга Эрес-ооловна, Магбын Ульяны Александровны</t>
  </si>
  <si>
    <t>физической культуре и спорту </t>
  </si>
  <si>
    <t>1.Глоссарий (212 терминов)
2.Лекции – 27
3.Тесты – 4
4.Банк вопросов (166 вопросов)
5.Задания - 27</t>
  </si>
  <si>
    <t>Основы биомеханики</t>
  </si>
  <si>
    <t xml:space="preserve">Уварова Аяна Ангыр-ооловна,
Уваров Владимир Владимирович </t>
  </si>
  <si>
    <t>всех направлений подготовки</t>
  </si>
  <si>
    <t>1. Глоссарий (106 терминов)
2. Лекции – 8
3. Тесты – 3
Банк вопросов (106 вопроса)</t>
  </si>
  <si>
    <t>Основы научно-исследовательской деятельности.</t>
  </si>
  <si>
    <t>Уваров Владимир Владимирович</t>
  </si>
  <si>
    <t>1. Глоссарий (80 терминов)  
2. Лекции – 6
3. Тесты – 3
4. Банк вопросов (102 вопросов)
   5. Задания-6</t>
  </si>
  <si>
    <t xml:space="preserve">Организация и проведение производственных практик </t>
  </si>
  <si>
    <t>Уварова  Аяна Ангыр-ооловна</t>
  </si>
  <si>
    <t>49.02.01 Физическая культура.</t>
  </si>
  <si>
    <t>1. Глоссарий (85 терминов)  
2. Лекции – 6
3. Тесты – 1
4. Банк вопросов (109 вопросов)
   5. Задания-6</t>
  </si>
  <si>
    <t>Туризм с методикой преподавания</t>
  </si>
  <si>
    <t>Куулар Шолбан Александрович</t>
  </si>
  <si>
    <t>49.02.01 «Физическая культура». 49.02.02 «Адаптивная физическая культура». </t>
  </si>
  <si>
    <t>1. Глоссарий (40 терминов)  
2. Лекции – 6
3. Тесты – 3
4. Банк вопросов (147 вопросов)</t>
  </si>
  <si>
    <t>Гимнастика с методикой тренировки</t>
  </si>
  <si>
    <t>Зайцев Кудес Соянович</t>
  </si>
  <si>
    <t>1. Глоссарий (52 терминов)  
2. Лекции – 12
3. Тесты – 7
4. Банк вопросов (62 вопросов)</t>
  </si>
  <si>
    <t>Судейство соревнований по спортивным играм (волейбол)</t>
  </si>
  <si>
    <t>Хайдып Роза –Чечек Дозураш кызы</t>
  </si>
  <si>
    <t>1. Глоссарий (66 терминов)
2. Тесты – 3
3. Банк вопросов (100вопросов)
4. Лекции-8
 5. Задание-11</t>
  </si>
  <si>
    <t>Легкая атлетика с методикой преподавания</t>
  </si>
  <si>
    <t>Хомушку Чаян Борисович</t>
  </si>
  <si>
    <t>49.02.01 Физическая культура и 49.02.02 Адаптивная физическая культура"</t>
  </si>
  <si>
    <t>1. Глоссарий (47 терминов)
2. Тесты – 3
3. Банк вопросов (105 вопросов)
4. Лекции-6
   5. Задание-4</t>
  </si>
  <si>
    <t>Особенности работы с родителями детей инвалидов</t>
  </si>
  <si>
    <t>49.02.02 «Адаптивная физическая культура»</t>
  </si>
  <si>
    <t>1. Глоссарий (77 терминов)
2. Лекции – 6
3. тест –2
4. Банк вопросов (53 вопросов)</t>
  </si>
  <si>
    <t>Теоретические и прикладные аспекты методической работы учителя физической культуры</t>
  </si>
  <si>
    <t>49.02.01. Физическая культура.  </t>
  </si>
  <si>
    <t>1. Глоссарий (30 терминов) 
2. Задание - 2
3. Тесты – 10
4. Банк вопросов 96 вопросов)
5. Лекции - 8</t>
  </si>
  <si>
    <t>Теория и история физической культуры. Часть II</t>
  </si>
  <si>
    <t>Уваров Владимир Владимирович, Тарыма Чечена Владимировна</t>
  </si>
  <si>
    <t>1. Глоссарий (31 терминов) 
2. Задание - 6
3. Тесты – 3
4. Банк вопросов 61  вопрос
5. Лекции - 8</t>
  </si>
  <si>
    <t>Физкультурно-спортивные сооружения</t>
  </si>
  <si>
    <t>Уваров Владимир Владимирович, Уварова  Аяна Ангыр-ооловна</t>
  </si>
  <si>
    <t xml:space="preserve">49.02.01 Физическая культура </t>
  </si>
  <si>
    <t>1. Глоссарий (65 терминов)
2. Лекция – 8
3. Тесты – 3
4. Задание - 2
5. Банк вопросов (61 вопрос)</t>
  </si>
  <si>
    <t>Физическая культура 2</t>
  </si>
  <si>
    <t>Дукар Айраш Альбертовна, Петросян Армен Николаевич, Тугаржап Ай-Хаан Васильевич</t>
  </si>
  <si>
    <t>всех специальностей среднего профессионального образования </t>
  </si>
  <si>
    <t>1. Глоссарий (242 терминов)
2. Лекция – 14
3. Тесты – 4
4. Задание - 4
5. Банк вопросов (161 вопрос)
6. Страница - 2</t>
  </si>
  <si>
    <t>Практикум по судейству</t>
  </si>
  <si>
    <t>49.02.01 Физическая культура</t>
  </si>
  <si>
    <t>1. Глоссарий (38 терминов)
2. Лекция – 8
3. Тесты – 3
4. Задание - 4
5. Банк вопросов (100 вопрос)
6. Страница - 2</t>
  </si>
  <si>
    <t>Базовые и новые виды физкультурно-спортивной деятельности</t>
  </si>
  <si>
    <t>Хомушку Чаян Борисович, Дукар Айраш Альбертовна, Зайцев Кудес Соянович, Тарыма Чечена Владимировна, Куулар Шолбан Александрович, Бойбу Григорий Комбу-Сюрюнович</t>
  </si>
  <si>
    <t>1. Глоссарий (127 терминов)
2. Лекция – 36
3. Тесты – 10
4. Задание - 6
5. Банк вопросов (894 вопрос)
6. Страница - 12</t>
  </si>
  <si>
    <t>Основы биомеханики. Часть 2</t>
  </si>
  <si>
    <t>49.02.01 Физическая культура и 49.02.02 Адаптивная физическая культура.</t>
  </si>
  <si>
    <t>1. Глоссарий (54 терминов)
2. Лекции – 8
3. Тесты – 3
4. Банк вопросов (106 вопросов)</t>
  </si>
  <si>
    <t>Практикум по судейству. Часть 2</t>
  </si>
  <si>
    <t>1. Глоссарий – 14 терминов
2. Лекции – 7
3. Тесты –3
4. Банк вопросов (60 вопросов)
5. Задание – 4</t>
  </si>
  <si>
    <t>Основы врачебного контроля, лечебной физической культуры и массажа</t>
  </si>
  <si>
    <t>Уваров Владимир Владимирович, Дукар Айраш Альбертовна, Сарыгбай Динаида Кызыл-ооловна</t>
  </si>
  <si>
    <t>49.02.01 Физическая культура и 49.02.02 Адаптивная физическая культура </t>
  </si>
  <si>
    <t>1. Глоссарий (68 терминов)
2. Лекции – 7
3. Тесты – 3
4. Банк вопросов (80 вопросов)
5. Задания -10</t>
  </si>
  <si>
    <t>Производственная преддипломная практика.</t>
  </si>
  <si>
    <t>Уваров Владимир Владимирович, Уварова Аяна Ангыр-ооловна</t>
  </si>
  <si>
    <t>49.02.01 Физическая культура и   49.02.02 Адаптивная физическая культура.</t>
  </si>
  <si>
    <t>1. Глоссарий (87 терминов)
2. Лекции – 6
3. Тесты – 3
4. Банк вопросов (103 вопроса)
5. Задания -16</t>
  </si>
  <si>
    <t>Элективные дисциплины (модули) по физической культуре и спорту (кикбоксинг)</t>
  </si>
  <si>
    <t>Уваров Владимир Владимирович, Шивит-Хуурак Илья Кимович, Оюн Кудер Анатольевич</t>
  </si>
  <si>
    <t>1. Глоссарий (74 термина)
2. Лекции – 6
3. Тесты – 3
4. Банк вопросов (80 вопросов)</t>
  </si>
  <si>
    <t>ПЦК музыки, художественного и технического творчества</t>
  </si>
  <si>
    <t>Подготовка педагога дополнительного образования в области технического творчества</t>
  </si>
  <si>
    <t>Туляев Сергей Владимирович</t>
  </si>
  <si>
    <t>44.02.03 Педагогика дополнительного образования.</t>
  </si>
  <si>
    <t xml:space="preserve">1. Глоссарий (27 термина)
2. Лекции – 10
3. Практические занятия - 12
4. Тесты- 4
5. Банк вопросов - 105 вопросов </t>
  </si>
  <si>
    <t>Дополнительное образование детей: история и современность</t>
  </si>
  <si>
    <t>Зайцева Саяна Владимировна</t>
  </si>
  <si>
    <t>1. Глоссарий (46 терминов)
2. Лекции – 18
3. Тесты – 3
4. Банк вопросов (104 вопроса)
5. Задание-7</t>
  </si>
  <si>
    <t>Теоретические и прикладные аспекты методической работы педагога дополнительного образования</t>
  </si>
  <si>
    <t>1. Глоссарий (53 терминов)  
2. Лекции – 5
3. Тесты – 7
4. Банк вопросов (90 вопросов) 
5. Элемент Задание – 9</t>
  </si>
  <si>
    <t>Подготовка педагога дополнительного образования в области технического творчества. Часть 2</t>
  </si>
  <si>
    <t>1. Глоссарий (16 терминов)  
2. Лекции – 3
3. Тесты – 2
4. Банк вопросов (50 вопросов)
5. Задания-13</t>
  </si>
  <si>
    <t>Методика организации досуговых мероприятий</t>
  </si>
  <si>
    <t>1. Глоссарий (35 терминов)
2. Лекции – 13
3. Задания - 6
4. Тесты –10
5. Банк вопросов (85 вопросов)</t>
  </si>
  <si>
    <t>Практикум по художественной обработке материалов и изобразительному искусству. Часть 1</t>
  </si>
  <si>
    <t>Биче-оол Айлан Владиславовна</t>
  </si>
  <si>
    <t>1. Глоссарий (32 терминов) 
2. Задание - 2
3. Тесты – 2
4. Банк вопросов (44 вопросов)
5. Презентация -4
6. Лекции - 5</t>
  </si>
  <si>
    <t>Подготовка педагога дополнительного образования в области технического творчества. Часть 3</t>
  </si>
  <si>
    <t>1. Глоссарий (38 терминов) 
2. Задание - 9
3. Тесты – 4
4. Банк вопросов (60 вопросов)
5. Презентация -4
6. Лекции - 9</t>
  </si>
  <si>
    <t>Теоретические и прикладные аспекты методической работы педагога дополнительного образования. Часть 2</t>
  </si>
  <si>
    <t>1. Глоссарий (32 терминов) 
2. Задание - 4
3. Тесты – 3
4. Банк вопросов (60 вопросов)
5. Семинар -1
6. Лекции - 7</t>
  </si>
  <si>
    <t>Практикум по художественной обработке материалов и изобразительному искусству. Часть 2</t>
  </si>
  <si>
    <t>Куулар Чодураа Монгун-ооловна, Биче-оол Айлан Владиславовна</t>
  </si>
  <si>
    <t>1. Глоссарий (19 терминов)
2. Задания - 3
3. Тесты – 2
4. Банк вопросов (67 вопросов)
5. Лекции - 8</t>
  </si>
  <si>
    <t>Теоретические и прикладные аспекты методической работы педагога дополнительного образования. Часть 3</t>
  </si>
  <si>
    <t>1. Глоссарий (51 терминов)
2. Лекция – 8
3. Тесты – 3
4. Задание - 4
5. Банк вопросов (70 вопрос)
6. Презентация - 1</t>
  </si>
  <si>
    <t>Подготовка педагога дополнительного образования в области технического творчества. Часть 4</t>
  </si>
  <si>
    <t>1. Глоссарий – 46 термин
2. Лекции – 11
3. Тесты -8
4. Банк вопросов (93 вопроса)
5. Задания -10</t>
  </si>
  <si>
    <t>Основы электротехники.</t>
  </si>
  <si>
    <t xml:space="preserve">1. Глоссарий (48 терминов)
2. Лекции – 9 
3. Тесты - 4 
4. Банк вопросов (90 вопросов)
5. Задания – 9
</t>
  </si>
  <si>
    <t>Методика преподавания технологии. Часть1</t>
  </si>
  <si>
    <t xml:space="preserve">1. Глоссарий –  100 терминов
2. Лекции –  12 
3. Тесты –  3
4. Банк вопросов  - 60
5. Задания – 5
6.  Презентация – 1
</t>
  </si>
  <si>
    <t>Бумага-пластика</t>
  </si>
  <si>
    <t>Куулар Чодураа Монгун-ооловна</t>
  </si>
  <si>
    <t xml:space="preserve">1. Глоссарий - (30 терминов)
2. Лекции - 6 
3. Тесты - 2  
4. Банк вопросов (40 вопросов)
5. Задания – 1
</t>
  </si>
  <si>
    <t>ПЦК тувинского языка и литературы</t>
  </si>
  <si>
    <t>Эге школага тыва дылды башкылаарынын методиказы» (Методика преподавания родного языка в начальной школе)</t>
  </si>
  <si>
    <t>Монгуш Валентина Шыдараевна, Ооржак Ирина Делег-ооловна</t>
  </si>
  <si>
    <t>44.02.02 Эге класстарга башкылаары мергежилдиг сургуулдарынга шенелде</t>
  </si>
  <si>
    <t>1. Глоссарий (30 терминов)
2. Лекции – 27
3. Тесты – 7
4. Банк вопросов (210 вопросов)</t>
  </si>
  <si>
    <t>Тывалажып чугаалажыыл. (Поговорим по-тувински)</t>
  </si>
  <si>
    <t>Монгуш Валентина Шыдарааевна, Ооржак Ирина Делег-ооловна</t>
  </si>
  <si>
    <t>для обучающихся не владеющим тувинским языком</t>
  </si>
  <si>
    <t>1. Глоссарий (51 терминов)
2. Лекции – 20
3. Задания - 20
4. Тесты –1
5. Банк вопросов (22 вопросов)</t>
  </si>
  <si>
    <t>Тувинская детская литература с практикумом по выразительному чтению (1 часть)</t>
  </si>
  <si>
    <t>Саая Чечена Майнаковна</t>
  </si>
  <si>
    <t>1 курса специальности 44.02.02 Преподавание в начальных классах.</t>
  </si>
  <si>
    <t>1. Глоссарий (26 терминов)
2. Лекции – 12 
3. Задания - 12
4. Тесты – 3
5. Банк вопросов (80 вопросов)</t>
  </si>
  <si>
    <t>Литературное чтение с методикой преподавания.</t>
  </si>
  <si>
    <t>Ооржак Ирина Делег-ооловна</t>
  </si>
  <si>
    <t>44.02.05 Коррекционная педагогика в начальном образовании.  </t>
  </si>
  <si>
    <t>1. Глоссарий (40 терминов)
2. Лекции – 12
3. Тесты – 3
4. Элемент страница - 3
5. Банк вопросов (100 вопросов)</t>
  </si>
  <si>
    <t>Эге школага литературлуг номчулганы башкылаарының методиказы.</t>
  </si>
  <si>
    <t>Монгуш Валентина Шыдарааевна</t>
  </si>
  <si>
    <t>44.02.02 Преподавание в начальных классах.</t>
  </si>
  <si>
    <t>1. Глоссарий (27 терминов)
2. Лекции – 17
3. Тесты – 6
4. Элемент страница - 5
5. Банк вопросов (274 вопросов)</t>
  </si>
  <si>
    <t>Тувинская детская литература с практикумом по выразительному чтению. Часть 2</t>
  </si>
  <si>
    <t>1. Глоссарий (38 терминов)
2. Лекции – 16
3. Задания - 16
4. Тесты – 3
5. Банк вопросов (90 вопросов)</t>
  </si>
  <si>
    <t>Чульдум Кристина Эресовна</t>
  </si>
  <si>
    <t>4.00.00 Образование и педагогические науки 49.00.00 Физическая культура и спорт</t>
  </si>
  <si>
    <t>1. Глоссарий – 50 терминов
2. Лекции – 6
3. Тесты –7
4. Банк вопросов (180 вопросов)
5. Задание -5
6. Вики -1
7. Гиперссылка - 1</t>
  </si>
  <si>
    <t>Русский язык и культура речи. Часть 2.</t>
  </si>
  <si>
    <t>1. Глоссарий – 50 терминов
2. Лекции – 6
3. Тесты –3
4. Банк вопросов (60 вопросов)
5. Задание -5</t>
  </si>
  <si>
    <t>Военная кафедра</t>
  </si>
  <si>
    <t>Огневая подготовка</t>
  </si>
  <si>
    <t>Калинин Олег Николаевич, Тумат Айдаш Шолбанович</t>
  </si>
  <si>
    <t>является составной частью подготовки будущих сержантов и солдат запаса. </t>
  </si>
  <si>
    <t>Общевоинские уставы</t>
  </si>
  <si>
    <t>Павлов Дмитрий Павлович</t>
  </si>
  <si>
    <t>ЦДО</t>
  </si>
  <si>
    <t>Инклюзивная практика в высшем образовании</t>
  </si>
  <si>
    <t>Ооржак Байлак Сарыг-ооловна</t>
  </si>
  <si>
    <t>Система подготовки к олимпиаде по математике</t>
  </si>
  <si>
    <t>1. Глоссарий (14 терминов)
2. Лекции – 3 (12 страниц)
3. Страница - 6
4. Тесты – 4
5. Банк вопросов (160 вопросов)</t>
  </si>
  <si>
    <t xml:space="preserve">44.03.05 Педагогическое образование, профили «Математика» и «Информатика», 44.03.05 Педагогическое образование, профили «Информатика» и «Математика», 
</t>
  </si>
  <si>
    <t>Эффективные методы решения геометрических задач. Часть 2</t>
  </si>
  <si>
    <t>44.02.03  «Педагогика дополнительного образования».</t>
  </si>
  <si>
    <t>44.02.02 Преподавание в начальных классах</t>
  </si>
  <si>
    <t>44.02.03 Педагогика дополнительного образования, в 3 курсе.</t>
  </si>
  <si>
    <t>Методика преподавания родного языка в начальной школе</t>
  </si>
  <si>
    <t>Микробиология сельскохозяйственного сырья и продуктов переработки. Часть 2</t>
  </si>
  <si>
    <t>1.Глоссарий -20
2.Лекции – 19
3.Тесты – 
4.Презентации -5
5.Банк вопросов 
6.Задания-18</t>
  </si>
  <si>
    <t xml:space="preserve">1. Глоссарий (108терминов)
2. Лекции – 7
3. Тесты – 5
4. Лабораторные занятие - 8
5. Банк вопросов (206 вопросов)
6.Презентации - 10
7.Практическое занятия - 4
8. Гиперссылка на виеолекции - 22
9. Кроссворд - 3
10. Кейс-задание - 30
</t>
  </si>
  <si>
    <t>Годы/ факультеты</t>
  </si>
  <si>
    <t>1. Глоссарий (82 термина)
2. Лекции – 16
3. Тесты – 4 и итоговый тест
4. Банк вопросов (300 вопросов)</t>
  </si>
  <si>
    <t>ВК</t>
  </si>
  <si>
    <t>Гигиена питания</t>
  </si>
  <si>
    <t>1. Глоссарий (80 терминов)
2. Лекции – 22 (43) 
3. Тесты –5
4. Банк вопросов (200 вопросов)
5. Задание-5</t>
  </si>
  <si>
    <t>Основы водоподготовки</t>
  </si>
  <si>
    <t>Электрические машины</t>
  </si>
  <si>
    <t>Введение в специальность. Энергетика.</t>
  </si>
  <si>
    <t>1. Глоссарий (19 терминов)
2. Лекции – 13 (22) 
3. Тесты –3
4. Банк вопросов (120 вопросов)
5. Презентация -5 (115)</t>
  </si>
  <si>
    <t>1. Глоссарий (15 терминов)
2. Лекции – 14 (31) 
3. Тесты –4
4. Презентация -2 (86)
5. Банк вопросов (90 вопросов)
6. Элемент страница- 7</t>
  </si>
  <si>
    <t>13.03.02 Электроэнергетика и электротехника очной и заочной форм обучения.</t>
  </si>
  <si>
    <t>13.03.01 Теплоэнергетика и теплотехника, профиль «Промышленная теплоэнергетика»</t>
  </si>
  <si>
    <t>очной и заочной форм обучения для направления подготовки «Электроэнергетика и электротехника»  инженерно-технического факультета.</t>
  </si>
  <si>
    <t>Сандак-Хуурак Оюмаа Октек-ооловна, Сат Ч.М</t>
  </si>
  <si>
    <t>Архивоведение</t>
  </si>
  <si>
    <t>1. Глоссарий – 26 терминов
2. Лекции – 38
3. Тесты –13
4. Банк вопросов (217 вопросов)
5. Презентация -12</t>
  </si>
  <si>
    <t>1.  Лекции – 32
2. Тесты –1
3. Банк вопросов (40 вопросов)</t>
  </si>
  <si>
    <t>1. Глоссарий – 130 терминов
2. Лекции – 42
3. Тесты –14
4. Банк вопросов (176 вопросов)
5. Презентация -14                                   6. Гиперссылки - 24                                      7. Фильмы -12</t>
  </si>
  <si>
    <r>
      <t>38.03.04 «Государственное и муниципальное управление» профиль «Региональное управление»</t>
    </r>
    <r>
      <rPr>
        <b/>
        <sz val="10"/>
        <rFont val="Times New Roman"/>
        <family val="1"/>
        <charset val="204"/>
      </rPr>
      <t>.</t>
    </r>
  </si>
  <si>
    <r>
      <t>35.03.07 «Технология производства и переработки сельскохозяйственной продукции»</t>
    </r>
    <r>
      <rPr>
        <b/>
        <sz val="10"/>
        <color rgb="FF000000"/>
        <rFont val="Times New Roman"/>
        <family val="1"/>
        <charset val="204"/>
      </rPr>
      <t xml:space="preserve"> </t>
    </r>
  </si>
  <si>
    <r>
      <t>36.03.02 «Зоотехния», профиль «Разведение, генетика и селекция животных</t>
    </r>
    <r>
      <rPr>
        <i/>
        <sz val="10"/>
        <color rgb="FF000000"/>
        <rFont val="Times New Roman"/>
        <family val="1"/>
        <charset val="204"/>
      </rPr>
      <t>»</t>
    </r>
  </si>
  <si>
    <r>
      <t>44.03.05 Педагогическое образование (с двумя профи</t>
    </r>
    <r>
      <rPr>
        <sz val="10"/>
        <color rgb="FF1700AA"/>
        <rFont val="Times New Roman"/>
        <family val="1"/>
        <charset val="204"/>
      </rPr>
      <t>л</t>
    </r>
    <r>
      <rPr>
        <sz val="10"/>
        <color rgb="FF212529"/>
        <rFont val="Times New Roman"/>
        <family val="1"/>
        <charset val="204"/>
      </rPr>
      <t>ями подготовки), профи</t>
    </r>
    <r>
      <rPr>
        <sz val="10"/>
        <color rgb="FF1700AA"/>
        <rFont val="Times New Roman"/>
        <family val="1"/>
        <charset val="204"/>
      </rPr>
      <t>л</t>
    </r>
    <r>
      <rPr>
        <sz val="10"/>
        <color rgb="FF212529"/>
        <rFont val="Times New Roman"/>
        <family val="1"/>
        <charset val="204"/>
      </rPr>
      <t>и "Информатика" и "Математика" и  и   направ</t>
    </r>
    <r>
      <rPr>
        <sz val="10"/>
        <color rgb="FF1700AA"/>
        <rFont val="Times New Roman"/>
        <family val="1"/>
        <charset val="204"/>
      </rPr>
      <t>л</t>
    </r>
    <r>
      <rPr>
        <sz val="10"/>
        <color rgb="FF212529"/>
        <rFont val="Times New Roman"/>
        <family val="1"/>
        <charset val="204"/>
      </rPr>
      <t>ения подготовки 44.03.05 Педагогическое образование (с двумя профи</t>
    </r>
    <r>
      <rPr>
        <sz val="10"/>
        <color rgb="FF1700AA"/>
        <rFont val="Times New Roman"/>
        <family val="1"/>
        <charset val="204"/>
      </rPr>
      <t>л</t>
    </r>
    <r>
      <rPr>
        <sz val="10"/>
        <color rgb="FF212529"/>
        <rFont val="Times New Roman"/>
        <family val="1"/>
        <charset val="204"/>
      </rPr>
      <t>ями подготовки), профи</t>
    </r>
    <r>
      <rPr>
        <sz val="10"/>
        <color rgb="FF1700AA"/>
        <rFont val="Times New Roman"/>
        <family val="1"/>
        <charset val="204"/>
      </rPr>
      <t>л</t>
    </r>
    <r>
      <rPr>
        <sz val="10"/>
        <color rgb="FF212529"/>
        <rFont val="Times New Roman"/>
        <family val="1"/>
        <charset val="204"/>
      </rPr>
      <t>и "Математика" и "Информатика"</t>
    </r>
  </si>
  <si>
    <r>
      <t>для студентов заочной формы направления подготовки 46.04.02. </t>
    </r>
    <r>
      <rPr>
        <sz val="10"/>
        <color rgb="FF1700AA"/>
        <rFont val="Segoe UI"/>
        <family val="2"/>
        <charset val="204"/>
      </rPr>
      <t>Документ</t>
    </r>
    <r>
      <rPr>
        <sz val="10"/>
        <color rgb="FF212529"/>
        <rFont val="Segoe UI"/>
        <family val="2"/>
        <charset val="204"/>
      </rPr>
      <t>оведение и </t>
    </r>
    <r>
      <rPr>
        <sz val="10"/>
        <color rgb="FF1700AA"/>
        <rFont val="Segoe UI"/>
        <family val="2"/>
        <charset val="204"/>
      </rPr>
      <t>архив</t>
    </r>
    <r>
      <rPr>
        <sz val="10"/>
        <color rgb="FF212529"/>
        <rFont val="Segoe UI"/>
        <family val="2"/>
        <charset val="204"/>
      </rPr>
      <t>оведение (уровень магистратуры), направленность (</t>
    </r>
    <r>
      <rPr>
        <sz val="10"/>
        <color rgb="FF1700AA"/>
        <rFont val="Segoe UI"/>
        <family val="2"/>
        <charset val="204"/>
      </rPr>
      <t>программа</t>
    </r>
    <r>
      <rPr>
        <sz val="10"/>
        <color rgb="FF212529"/>
        <rFont val="Segoe UI"/>
        <family val="2"/>
        <charset val="204"/>
      </rPr>
      <t>) «</t>
    </r>
    <r>
      <rPr>
        <sz val="10"/>
        <color rgb="FF1700AA"/>
        <rFont val="Segoe UI"/>
        <family val="2"/>
        <charset val="204"/>
      </rPr>
      <t>Документ</t>
    </r>
    <r>
      <rPr>
        <sz val="10"/>
        <color rgb="FF212529"/>
        <rFont val="Segoe UI"/>
        <family val="2"/>
        <charset val="204"/>
      </rPr>
      <t>ационные системы и </t>
    </r>
    <r>
      <rPr>
        <sz val="10"/>
        <color rgb="FF1700AA"/>
        <rFont val="Segoe UI"/>
        <family val="2"/>
        <charset val="204"/>
      </rPr>
      <t>архив</t>
    </r>
    <r>
      <rPr>
        <sz val="10"/>
        <color rgb="FF212529"/>
        <rFont val="Segoe UI"/>
        <family val="2"/>
        <charset val="204"/>
      </rPr>
      <t>ы в региональной системе управления».</t>
    </r>
  </si>
  <si>
    <r>
      <t xml:space="preserve">Кожаяк </t>
    </r>
    <r>
      <rPr>
        <sz val="12"/>
        <color rgb="FF212529"/>
        <rFont val="Times New Roman"/>
        <family val="1"/>
        <charset val="204"/>
      </rPr>
      <t>Менги Сайбекович</t>
    </r>
    <r>
      <rPr>
        <sz val="12"/>
        <color theme="1"/>
        <rFont val="Times New Roman"/>
        <family val="1"/>
        <charset val="204"/>
      </rPr>
      <t xml:space="preserve"> </t>
    </r>
  </si>
  <si>
    <r>
      <t>Биче-оол Саяна Хурагандаевна,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Хомушку Чечек Мартизановна,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Ооржак Оксана Сергеевна</t>
    </r>
  </si>
  <si>
    <t>Справка ЦДО</t>
  </si>
  <si>
    <t>Итого по факультетам</t>
  </si>
  <si>
    <t>Итого по годам</t>
  </si>
  <si>
    <t>Севек Руслана Монгушевна, Ооржак В.О</t>
  </si>
  <si>
    <t>педагогики и методики дошкольного и начального образования</t>
  </si>
  <si>
    <t>38.03.04 «Государственное и муниципальное управление».</t>
  </si>
  <si>
    <t>отечественной истории</t>
  </si>
  <si>
    <t>Иностранный язык для делового общения. Версия 2.</t>
  </si>
  <si>
    <t>1. Глоссарий (95 терминов)
2. Гиперссылки – 8
3. Тесты – 8
4. Банк вопросов (223)
5. Элемент Задание – 12
6. Элемент Страница – 22
7. Файл PDF - 2</t>
  </si>
  <si>
    <t>1. Глоссарий – 30 терминов
2. лекции – 8
3. Интерактивные лекции - 1
4. Тесты – 5
5. Элемент задание – 5
6. Элемент страница 3
7. Банк вопросов (255 вопросов).
8. Файл-5
9. Ссылки на внешний инструмент (Юрайт) - 5</t>
  </si>
  <si>
    <t>02.03.02 Фундаментальная информатика и информационные технологии, профиль «Программирование и информационные технологии», 09.03.03 Прикладная информатика, профиль «Прикладная информатика в информационной сфере».</t>
  </si>
  <si>
    <t>Для слушателей курсов повышения квалификации</t>
  </si>
  <si>
    <t>1. Глоссарий 32
2. Лекции – 18
3. Тесты – 12
4. Банк вопросов (207 вопросов)
5. Семинар - 1</t>
  </si>
  <si>
    <t>Маадыр-оол Шенне Олеговна</t>
  </si>
  <si>
    <t>Тарыма Алдынсай Константиновна, Ондар Ай-Кыс Мерген-уруу</t>
  </si>
  <si>
    <t>физики</t>
  </si>
  <si>
    <t>информатики</t>
  </si>
  <si>
    <t>транспортно-технологических средств</t>
  </si>
  <si>
    <t>Физическая картина мира.</t>
  </si>
  <si>
    <t>Цифровые методы в сохранении и презентации культурного наследия</t>
  </si>
  <si>
    <t>Управление качеством услуг в автосервисе</t>
  </si>
  <si>
    <t>Основы технологии производства машин.</t>
  </si>
  <si>
    <t>Процессы открытых горных работ. Часть 2.</t>
  </si>
  <si>
    <t>Металлические конструкции</t>
  </si>
  <si>
    <t>Инженерная графика</t>
  </si>
  <si>
    <t>Физическая география материков и океанов. Часть 2</t>
  </si>
  <si>
    <t>Школьная генетика</t>
  </si>
  <si>
    <t>Анатомия и физиология человека. Часть 1.</t>
  </si>
  <si>
    <t>Метрология в аналитической химии.</t>
  </si>
  <si>
    <t>Обработка результатов химического эксперимента</t>
  </si>
  <si>
    <t>Самостоятельная работа студентов: подготовка к выполнению и отработке школьного химического эксперимента</t>
  </si>
  <si>
    <t>Методика обучения обществознания. Часть 2.</t>
  </si>
  <si>
    <t>Основы экскурсионного дела</t>
  </si>
  <si>
    <t>Методика преподавания родного языка. Часть 3</t>
  </si>
  <si>
    <t>Практическая грамматика монгольского языка. Глагол.</t>
  </si>
  <si>
    <t>Уголовный процесс. Часть 1</t>
  </si>
  <si>
    <t>Уголовный процесс. Часть 2</t>
  </si>
  <si>
    <t>Система управления качеством муниципального дошкольного образования</t>
  </si>
  <si>
    <t>Русский язык с основами языкознания. (Морфемика. Словообразование)</t>
  </si>
  <si>
    <t>Родной тувинский язык. Морфология.</t>
  </si>
  <si>
    <t>Развитие словаря дошкольников</t>
  </si>
  <si>
    <t>Сенсорная оценка качества пищевых продуктов.</t>
  </si>
  <si>
    <t>Медико-биологические и социальные основы здоровья. 1 часть</t>
  </si>
  <si>
    <t>Профессиональная этика и основы делового общения</t>
  </si>
  <si>
    <t>История России.</t>
  </si>
  <si>
    <t>Возрастная анатомия, физиология и гигиена</t>
  </si>
  <si>
    <t>Английский язык в профессиональной деятельности. 1 курс. Часть 1.</t>
  </si>
  <si>
    <t>Естествознание с методикой преподавания. Часть 2</t>
  </si>
  <si>
    <t>Тайм- менеджмент.</t>
  </si>
  <si>
    <t>Государственно-частное партнерство</t>
  </si>
  <si>
    <t>Методика обучения продуктивным видам деятельности</t>
  </si>
  <si>
    <t>Методическое обеспечение образовательного процесса</t>
  </si>
  <si>
    <t>Теория и методика физического воспитания с практикумом</t>
  </si>
  <si>
    <t>Методика преподавания курса шахматы</t>
  </si>
  <si>
    <t>Проектная и исследовательская деятельность в профессиональной сфере</t>
  </si>
  <si>
    <t>Базовые и новые виды физкультурно-спортивной деятельности с методикой преподавания. Часть II 1 курс</t>
  </si>
  <si>
    <t>Учебные практики. Часть I</t>
  </si>
  <si>
    <t>Кужугет Саяна Кодур-ооловна, Кара-Сал Ирина Дарымаевна</t>
  </si>
  <si>
    <t>Ширап Регина Олеговна</t>
  </si>
  <si>
    <t xml:space="preserve">Сувандии Надежда Дарыевна, Монгуш Шенне Вадимовна </t>
  </si>
  <si>
    <t>Монгуш Азияна Сарыг-ооловна,              Кужугет Таан-оол Кашпынаевич</t>
  </si>
  <si>
    <t>Биче-оол Саяна Хурагандаевна, Сендин Таймира Леонидовна</t>
  </si>
  <si>
    <t>Ооржак Наадым Семис-ооловна</t>
  </si>
  <si>
    <t>Ооржак Аида Чайлаг-ооловна, Монгуш Сайзана Александровна</t>
  </si>
  <si>
    <t>Манчык-Сат Чодураа Сергеевна, Мордвинков Александр Григорьевич</t>
  </si>
  <si>
    <t>Оюн Кудер Анатольевич</t>
  </si>
  <si>
    <t>Бойбу Григорий Комбу-Сурунович, Уваров Владимир Владимирович</t>
  </si>
  <si>
    <t>Куулар Шолбан Александрович, Хомушку Чаян Борисович,  Монгуш Белек Начынович</t>
  </si>
  <si>
    <t>Балданай Айраш Альбертовна, Сарыгбай Динаида Кызыл-ооловна</t>
  </si>
  <si>
    <t>горного дела</t>
  </si>
  <si>
    <t>строительства и жилищно-коммунального хозяйства</t>
  </si>
  <si>
    <t>общеинженерных дисциплин</t>
  </si>
  <si>
    <t>географии и туризма</t>
  </si>
  <si>
    <t>биологии и экологии</t>
  </si>
  <si>
    <t>химии</t>
  </si>
  <si>
    <t>тувинской филологии и общего языкознания</t>
  </si>
  <si>
    <t>уголовного права и процесса</t>
  </si>
  <si>
    <t>теории и методики языкового образования и логопедии</t>
  </si>
  <si>
    <t>технологии производства и переработки сельскохозяйственной продукции</t>
  </si>
  <si>
    <t>ПЦК общественных и естественных дисциплин</t>
  </si>
  <si>
    <t>бухгалтерского учета, анализа и аудита</t>
  </si>
  <si>
    <t>экономики и менеджмента</t>
  </si>
  <si>
    <t>21.03.2024, протокол №7</t>
  </si>
  <si>
    <t>1. Глоссарий - 20 терминов)
2. Страница -4
3. Лекции – 5 
4. Файлы - 11
5. Тесты – 4
6. Банк вопросов (200 вопросов)</t>
  </si>
  <si>
    <t>Ондар Евгения Михайловна, Киселева Екатерина Леонидовна, Алдын-оолов Айдын Валерьевич, Сундуй Эдуарда Андреевна</t>
  </si>
  <si>
    <t>Стороженко Алена Александровна, Киселева Екатерина Леонидовна</t>
  </si>
  <si>
    <t>Дамбыра Ирина Даш-ооловна</t>
  </si>
  <si>
    <t>Донгак Чечена Борисовна</t>
  </si>
  <si>
    <t>Ондар Минчимаа Михайловна, Самбуу Анна Доржуевна</t>
  </si>
  <si>
    <t>Монгуш Сайлык Сылдыс-ооловна, Доржу Маргарита Степановна</t>
  </si>
  <si>
    <t>Лопсан-Ендан Анай-Кара Баз-ооловна, Лосев Владимир Николаевич, Ооржак Урана Спартаковна</t>
  </si>
  <si>
    <t>Куксина Долаана Кызыл-ооловна</t>
  </si>
  <si>
    <t>Самдан Андрей Михайлович, Саая Арияна Томур-ооловна</t>
  </si>
  <si>
    <t>Троякова Галина Александровна, Сарыглар Сайдыс Васильевна</t>
  </si>
  <si>
    <t>Марюхина Валентина Викторовна, Сат Саяна Саяновна</t>
  </si>
  <si>
    <t>Кечил-оол Саида Владимировна.</t>
  </si>
  <si>
    <t>Куулар Айлан Алексеевна</t>
  </si>
  <si>
    <t>Куулар Шолбан Александрович, Оюн Кудер Анатольевич</t>
  </si>
  <si>
    <t>Айдыс-оол Даяна Григориевна</t>
  </si>
  <si>
    <t>философии</t>
  </si>
  <si>
    <t>всеобщей истории, археологии и документоведения</t>
  </si>
  <si>
    <t>строительство и ЖКХ</t>
  </si>
  <si>
    <t>транспортно-технологические средства</t>
  </si>
  <si>
    <t>теоретических и публично-правовых дисциплин</t>
  </si>
  <si>
    <t>гражданского права и процесса</t>
  </si>
  <si>
    <t>русского языка и литературы</t>
  </si>
  <si>
    <t>иностранных языков</t>
  </si>
  <si>
    <t>физической культуры и спортивных дисциплин</t>
  </si>
  <si>
    <t>педагогики</t>
  </si>
  <si>
    <t>психологии</t>
  </si>
  <si>
    <t>технологии и предпринимательства</t>
  </si>
  <si>
    <t>ПЦК русского и тувинского языков</t>
  </si>
  <si>
    <t>Менеджмент библиотечно-информационной деятельности</t>
  </si>
  <si>
    <t>Цифровые образовательные технологии</t>
  </si>
  <si>
    <t>Демография.</t>
  </si>
  <si>
    <t>Санитарное содержание объектов ЖКХ.</t>
  </si>
  <si>
    <t>Методы и формы организации строительного производства</t>
  </si>
  <si>
    <t>Архитектура зданий. Часть 2</t>
  </si>
  <si>
    <t>Реконструкция и ремонт теплогазоснабжения и вентиляции.</t>
  </si>
  <si>
    <t>Кадастровый учет и градостроительный анализ земельных участков</t>
  </si>
  <si>
    <t>Начертательная геометрия.</t>
  </si>
  <si>
    <t>Приемники и потребители электрической энергии</t>
  </si>
  <si>
    <t>Технология конструкционных материалов. Версия 2.0</t>
  </si>
  <si>
    <t>Математические задачи в электроэнергетике.</t>
  </si>
  <si>
    <t>Прикладная механика.</t>
  </si>
  <si>
    <t>Система электроснабжения городов и промышленных предприятий.</t>
  </si>
  <si>
    <t>Куулар Олча Орлановна, Барымси Алан-Тос Викторовна</t>
  </si>
  <si>
    <t>Рациональное использование и охрана природных ресурсов</t>
  </si>
  <si>
    <t>Сат Ай-кыс Дыдырашовна</t>
  </si>
  <si>
    <t>Открытые горные работы</t>
  </si>
  <si>
    <t>Саая Белек Мартан-оолович</t>
  </si>
  <si>
    <t>Основы автоматизированного проектирования в горном деле.</t>
  </si>
  <si>
    <t>Гидромеханика</t>
  </si>
  <si>
    <t>История строительного и дорожного машиностроения</t>
  </si>
  <si>
    <t>Эксплуатация подъемно-транспортных, строительных, дорожных средств и оборудований. Часть 2</t>
  </si>
  <si>
    <t>Теория механизмов и машин. Часть 1. Версия 2.0</t>
  </si>
  <si>
    <t>Финансовый анализ.</t>
  </si>
  <si>
    <t>Российская экономика</t>
  </si>
  <si>
    <t xml:space="preserve">Эконометрика </t>
  </si>
  <si>
    <t>Эконометрика (продвинутый уровень)</t>
  </si>
  <si>
    <t>Международное частное право. Часть 2.</t>
  </si>
  <si>
    <t>Предпринимательское право</t>
  </si>
  <si>
    <t>Организационно-управленческая деятельность юриста</t>
  </si>
  <si>
    <t>Инвестиционное право</t>
  </si>
  <si>
    <t>Ондар Лидия Шуртуевна, Куулар Ээлдек Михайловна</t>
  </si>
  <si>
    <t>теоретических и  публично-правовых дисциплин</t>
  </si>
  <si>
    <t>Административное право</t>
  </si>
  <si>
    <t>Виды правонарушений в сфере таможенного дела и организация борьбы с таможенными правонарушениями</t>
  </si>
  <si>
    <t>Практическая грамматика английского языка. Часть 2.</t>
  </si>
  <si>
    <t>Практикум по культуре речевого общения (немецкий язык)</t>
  </si>
  <si>
    <t>English for Historians</t>
  </si>
  <si>
    <t>Лексикология французского языка.</t>
  </si>
  <si>
    <t>Практика устной и письменной речи французского языка. Часть 3</t>
  </si>
  <si>
    <t>English for Physical Education Faculty</t>
  </si>
  <si>
    <t>Организация внеклассной (внеучебной) работы по родному языку</t>
  </si>
  <si>
    <t>Хертек Аржаана Борисовна, Салчак Аэлита Яковлевна, Ооржак Байлак Чаш-ооловна</t>
  </si>
  <si>
    <t>Сопоставительная грамматика тувинского и русского языков: глагол и служебные части речи</t>
  </si>
  <si>
    <t>Стилистика</t>
  </si>
  <si>
    <t>Чадамба Шенне Сергеевна</t>
  </si>
  <si>
    <t xml:space="preserve">Синтаксис простого предложения </t>
  </si>
  <si>
    <t>Методика преподавания русского языка как иностранного и неродного. Часть 1.</t>
  </si>
  <si>
    <t>Русский язык и культура речи (для студентов исторического факультета). Часть 2</t>
  </si>
  <si>
    <t>Гимнастика. Часть 2</t>
  </si>
  <si>
    <t>Гимнастика. Часть 3</t>
  </si>
  <si>
    <t>Подвижные игры. Часть 2</t>
  </si>
  <si>
    <t>Аг-оол Елена Михайловна, Ондар Рада Дозурашовна</t>
  </si>
  <si>
    <t>Теория и организация адаптивной физической культуры. Часть 1.</t>
  </si>
  <si>
    <t>Теория и организация адаптивной физической культуры. Часть 2.</t>
  </si>
  <si>
    <t>Саая Менги Анатольевна, Тарыма Чечена Владимировна, Саая Тимур Демир-оолович</t>
  </si>
  <si>
    <t>Легкая атлетика. Часть 1.</t>
  </si>
  <si>
    <t>Легкая атлетика. Часть 2.</t>
  </si>
  <si>
    <t>Кыргыс Эдуард Ким-оолович, Ондар Оргеллээр Чувурекович, Чымалдай Артемий Баканович</t>
  </si>
  <si>
    <t>Элективные дисциплины (м) по физической культуре и спорту. Часть 1.</t>
  </si>
  <si>
    <t>Дажы Чечена Алдын-ооловна, Шагжы Болат Александрович, Чымалдай Артемий Баканович</t>
  </si>
  <si>
    <t>Теория и методика избранного вида спорта</t>
  </si>
  <si>
    <t>Дажы Чечена Алдын-ооловна, Шагжы Болат Александрович, Ойдуп Чинчи Андреевна</t>
  </si>
  <si>
    <t>Основы спортивной тренировки</t>
  </si>
  <si>
    <t>Менеджмент физической культуры и спорта</t>
  </si>
  <si>
    <t>Биологический мониторинг</t>
  </si>
  <si>
    <t>Кашкак Елена Сергеевна, Лопсан-Ендан Анай-Кара Баз-ооловна</t>
  </si>
  <si>
    <t>Аналитическая химия.</t>
  </si>
  <si>
    <t>Кендиван Ольга Даваа-Сереновна, Монгуш Орланмаа Модагановна, Кызылдаа Алдынай Михайловна</t>
  </si>
  <si>
    <t>Органическая химия для СХФ (Часть 2)</t>
  </si>
  <si>
    <t>Корнеев Дмитрий  Вячеславович, Сарыг Сайлыкмаа Кызыл-ооловна</t>
  </si>
  <si>
    <t>анатомии, физиологии и бжд</t>
  </si>
  <si>
    <t>Основы военной подготовки и защита Родины</t>
  </si>
  <si>
    <t>Анимация в туризме</t>
  </si>
  <si>
    <t>Туристские ресурсы</t>
  </si>
  <si>
    <t>Туристско-рекреационное территориальное  проектирование</t>
  </si>
  <si>
    <t>Ондар Севил Кечил-ооловна, Тугар-оол Эрес Чкаловович</t>
  </si>
  <si>
    <t>Основы HTML и CSS. Версия 2.0</t>
  </si>
  <si>
    <t>Байыр Долаан Борисович</t>
  </si>
  <si>
    <t>Язык программирования Ruby</t>
  </si>
  <si>
    <t>Информационные системы</t>
  </si>
  <si>
    <t>Ооржак Чойгана Камаевна, Сарыглар Сайдыс Васильевна</t>
  </si>
  <si>
    <t>Технологии трехмерного моделирования</t>
  </si>
  <si>
    <t>Методика обучения физике (4 курс)</t>
  </si>
  <si>
    <t>Практикум по решению задач по физике и астрономии</t>
  </si>
  <si>
    <t>Практикум по решению задач математической статистики</t>
  </si>
  <si>
    <t>Салчак Ай-кыс Эдуартовна, Бурбужук Долбан Эдуардовна</t>
  </si>
  <si>
    <t>Элементарная математика I</t>
  </si>
  <si>
    <t>Методика преподавания математики. Планиметрия</t>
  </si>
  <si>
    <t>Подготовка к ЕГЭ по математике (профильный уровень) Версия 2.0</t>
  </si>
  <si>
    <t>Шактар Ойнарина Очуровна</t>
  </si>
  <si>
    <t>Высшая математика (ГМУ)</t>
  </si>
  <si>
    <t>агрономии</t>
  </si>
  <si>
    <t>Агрохимия</t>
  </si>
  <si>
    <t>Чадамба Надежда Дондуповна, Маадыр-оол Урана Долаановна</t>
  </si>
  <si>
    <t>Современные проблемы науки и производства в области агрономии. Часть 1.</t>
  </si>
  <si>
    <t>Болат-оол Чочаала Кунгаевна</t>
  </si>
  <si>
    <t>Таксация леса. Часть 2</t>
  </si>
  <si>
    <t>Тюлюш Анай-кыс Юрьевна, Ховалыг Надежда Адышаевна, Чадамба Надежда Дондуповна</t>
  </si>
  <si>
    <t>Цветоводство с основами ландшафтного дизайна</t>
  </si>
  <si>
    <t>Канзываа Светлана Отук-ооловна, Куулар Эне-Сай Айдашовна</t>
  </si>
  <si>
    <t>Лекарственные растения</t>
  </si>
  <si>
    <t>Цифровизация в лесном хозяйстве</t>
  </si>
  <si>
    <t>Кужугет Сайын-Белек Николаевич, Куулар Эне-Сай Айдашовна</t>
  </si>
  <si>
    <t>Ландшафтоведение</t>
  </si>
  <si>
    <t>Защита растений. Часть 1</t>
  </si>
  <si>
    <t>Частная генетика сельскохозяйственных животных</t>
  </si>
  <si>
    <t>Мараловодство</t>
  </si>
  <si>
    <t>Экспертиза пищевых продуктов</t>
  </si>
  <si>
    <t>Монгуш Саяна Даржааевна, Биче-оол Саяна Хурандаевна, Бондаренко Ольга Викторовна, Сендин Таймира Леонидовна</t>
  </si>
  <si>
    <t>технологии переработки и ПСХП</t>
  </si>
  <si>
    <t>Частное животноводство</t>
  </si>
  <si>
    <t>Монгуш Саяна Даржааевна, Биче-оол Саяна Хурандаевна, Комбу Айлана Монгун-ооловна, Дюлюш Чаяна Алдын-ооловна</t>
  </si>
  <si>
    <t>Технология переработки продукции мараловодство</t>
  </si>
  <si>
    <t>Биохимия молока</t>
  </si>
  <si>
    <t>Технологии разработки программы по семейному воспитанию в условиях дошкольной организации</t>
  </si>
  <si>
    <t>Методика обучения математике в начальных классах. Версия 2.0</t>
  </si>
  <si>
    <t>Теория и методика развития родной речи детей дошкольного возраста</t>
  </si>
  <si>
    <t>Педагогика.</t>
  </si>
  <si>
    <t>Воспитательные системы в дополнительном образовании</t>
  </si>
  <si>
    <t>Педагогическое взаимодействие с одаренными детьми и талантливой молодежью</t>
  </si>
  <si>
    <t>Технология обработки материалов</t>
  </si>
  <si>
    <t>Теория и методика обучения предмету Окружающий мир. Часть 1.</t>
  </si>
  <si>
    <t>Организация секретарского обслуживания.</t>
  </si>
  <si>
    <t>Английский язык в профессиональной деятельности. 1 курс. Часть 2</t>
  </si>
  <si>
    <t>Медико-биологические и социальные основы здоровья. Часть 2</t>
  </si>
  <si>
    <t>Правовые основы профессиональной деятельности</t>
  </si>
  <si>
    <t>Основы коррекционной педагогики и коррекционной психологии. Часть 1</t>
  </si>
  <si>
    <t>Основы коррекционной педагогики и коррекционной психологии. Часть 2</t>
  </si>
  <si>
    <t>Основы педагогики. Часть 2</t>
  </si>
  <si>
    <t>Монгуш Айлана Мергеновна</t>
  </si>
  <si>
    <t>Педагогическая риторика</t>
  </si>
  <si>
    <t>Русский язык и культура в профессиональной коммуникации педагога.</t>
  </si>
  <si>
    <t>Токарные работы по дереву</t>
  </si>
  <si>
    <t>Ховалыг Сайлаана Сергеевна, Ооржак Буяна Сергековна</t>
  </si>
  <si>
    <t>Информатика и информационно-коммуникационные технологии в профессиональной деятельности. Часть 1</t>
  </si>
  <si>
    <t>Информатика и информационно-коммуникационные технологии в профессиональной деятельности. Часть 2</t>
  </si>
  <si>
    <t>Монгуш Карина Канчык - ооловна, Хурбе Роза Эдер-ооловна</t>
  </si>
  <si>
    <t>Математика в профессиональной деятельности учителя</t>
  </si>
  <si>
    <t>История России для неисторических направлений подготовки. Часть 2</t>
  </si>
  <si>
    <t>Историческая информатика</t>
  </si>
  <si>
    <t>Организация работы с различными категориями молодежи</t>
  </si>
  <si>
    <t>Основы религиозных культур и светской этики и методика преподавания предмета в начальной школе.</t>
  </si>
  <si>
    <t>История первобытного общества</t>
  </si>
  <si>
    <t>Кадровое делопроизводство. Часть 1</t>
  </si>
  <si>
    <t>Методы производства строительно-монтажных работ</t>
  </si>
  <si>
    <t>Охрана труда в строительстве</t>
  </si>
  <si>
    <t>Электрические  машины.</t>
  </si>
  <si>
    <t>Эксплуатация электрических сетей</t>
  </si>
  <si>
    <t>Основы технической механики</t>
  </si>
  <si>
    <t>Организация деятельности специалиста, ответственного за обеспечение безопасности дорожного движения</t>
  </si>
  <si>
    <t>Экономика и финансовая культура.</t>
  </si>
  <si>
    <t>Система государственного и муниципального управления. Часть 2</t>
  </si>
  <si>
    <t>Государственно-частное партнерство. Часть 2</t>
  </si>
  <si>
    <t xml:space="preserve">История и методология юридической науки </t>
  </si>
  <si>
    <t>Противодействие коррупции (для неюридических направлений подготовки)</t>
  </si>
  <si>
    <t>Современные методы обучения русскому языку в основной школе</t>
  </si>
  <si>
    <t>Этнолингвистика</t>
  </si>
  <si>
    <t>Русский язык и культура речи (для студентов сельскохозяйственного факультета)</t>
  </si>
  <si>
    <t>Практикум по культуре речевого общения (английский язык)</t>
  </si>
  <si>
    <t>Практика устной и письменной речи немецкого языка</t>
  </si>
  <si>
    <t>Элективные дисциплины (модули) по ФКиС "Настольный теннис. Правила судейства" Часть 2.</t>
  </si>
  <si>
    <t>Элективные дисциплины (модули) по ФКиС (нефизкультурных специальностях) Часть 2</t>
  </si>
  <si>
    <t>Методы научных исследований</t>
  </si>
  <si>
    <t>Общая экономическая и социальная география. Часть 1.</t>
  </si>
  <si>
    <t>Геоинформационные технологии: QGIS</t>
  </si>
  <si>
    <t>Правовое регулирование и органы обеспечения безопасности</t>
  </si>
  <si>
    <t>Современные спектроскопические методы исследования</t>
  </si>
  <si>
    <t>Хроматографические методы анализ</t>
  </si>
  <si>
    <t>Физическая химия (для нехимических специальностей)</t>
  </si>
  <si>
    <t>Органическая химия для СХФ (Часть 1)</t>
  </si>
  <si>
    <t>Школьный биологический эксперимент. Часть 1</t>
  </si>
  <si>
    <t>Школьный биологический эксперимент. Часть 2</t>
  </si>
  <si>
    <t>Биогеография</t>
  </si>
  <si>
    <t>Экологическая безопасность и устойчивое развитие</t>
  </si>
  <si>
    <t>Практикум по решению задач по теории вероятностей.</t>
  </si>
  <si>
    <t>Линейная алгебра (для 1 курса при) Версия 2.0</t>
  </si>
  <si>
    <t>Применение динамической среды GeoGebra</t>
  </si>
  <si>
    <t>Производственный учет и отчетность в мясной отрасли</t>
  </si>
  <si>
    <t>Технология производства национальных мясных продуктов</t>
  </si>
  <si>
    <t>Паразитарные болезни. Часть 1</t>
  </si>
  <si>
    <t>Основы ветеринарии</t>
  </si>
  <si>
    <t>Основы социального образования</t>
  </si>
  <si>
    <t>Педагогика и психология высшей школы</t>
  </si>
  <si>
    <t>Современные теории социального благополучия</t>
  </si>
  <si>
    <t>Русский язык с основами языкознания (Лексика)</t>
  </si>
  <si>
    <t>Формирование звуковой культуры речи дошкольников</t>
  </si>
  <si>
    <t>Теория и методика развития математических представлений у детей дошкольного возраста. Версия 2.0</t>
  </si>
  <si>
    <t>Педагогика начального образования.</t>
  </si>
  <si>
    <t>Психологическая профилактика и коррекция.</t>
  </si>
  <si>
    <t>Декоративно-прикладное искусство</t>
  </si>
  <si>
    <t xml:space="preserve">Практикум по судейству. Часть 3 </t>
  </si>
  <si>
    <t>Физическая культура. Часть 3</t>
  </si>
  <si>
    <t>Теоретические методические основы организации продуктивных видах деятельности детей дошкольного возраста</t>
  </si>
  <si>
    <t>Тувинская детская литература. Часть 2</t>
  </si>
  <si>
    <t>Теоретические и методические основы взаимодействия воспитателя с родителями и сотрудниками ДОО. Часть 2</t>
  </si>
  <si>
    <t>Теоретические и методические основы физического воспитания детей раннего и дошкольного возраста. Часть 2</t>
  </si>
  <si>
    <t>Теоретические и методические основы физического воспитания детей раннего и дошкольного возраста. Часть 3</t>
  </si>
  <si>
    <t>Основы педагогики. Часть 1</t>
  </si>
  <si>
    <t>23.05.2024г протокол №9</t>
  </si>
  <si>
    <t>18.04.2024г протокол №8</t>
  </si>
  <si>
    <t xml:space="preserve">1. Лекции – 14
2. Тесты – 4
3. Банк вопросов - 276 вопросов
4. Глоссарий – 135 терминов
5. Вики – 2
6. Страница – 1. </t>
  </si>
  <si>
    <t xml:space="preserve">1. Лекции – 1
2. Тесты – 6
3. Банк вопросов- 180 вопросов
4. Глоссарий – 50 терминов
5. Внешний инструмент – 1
6. Страница – 4.
7. Задания – 6
8. ПДФ файл- 15
9. Гиперссылка -12 
</t>
  </si>
  <si>
    <t>1. Глоссарий (141 терминов)
2. Лекции – 7
3. Тесты – 1
4. Задания – 2
5. Банк вопросов (120 вопросов)
6. Страница – 8
7. Вики – 1
8. Семинар – 1
9. База данных - 1</t>
  </si>
  <si>
    <t>1. Глоссарий (71 терминов)
2. Лекции – 8
3. Презентации - 7
4. Страница - 10 
5. Тесты – 9
6. Файл  -1
7. Банк вопросов (240 вопросов)</t>
  </si>
  <si>
    <t xml:space="preserve">1. Лекции – 7
2. Тесты – 6
3. Банк вопросов (152 вопросов)
4. Глоссарий – 40 терминов
5. Презентаций – 3
6. Гиперссылка – 19. </t>
  </si>
  <si>
    <t>1. Глоссарий (404 термина)
2. Лекции – 4
3. Презентации (лекция) - 3
4. Страница - 1 
5. Тесты – 3
6. Файл  -1
7. Банк вопросов (104 вопроса)</t>
  </si>
  <si>
    <t>1. Глоссарий (25 терминов)
2. Лекции – 10
3. Тесты – 4
4. Банк вопросов (100 вопросов)
5. Задания – 7
6. Презентации – 3</t>
  </si>
  <si>
    <t>1. Глоссарий (50 терминов)
2. Лекции – 16
3. Тесты – 5
4. Банк вопросов (121 вопросов)</t>
  </si>
  <si>
    <t>1. Глоссарий (88 терминов)
2. Лекции – 9
3. Тесты – 4
4. Банк вопросов (90 вопросов)
5. Задание – 11
6. Презентации - 3</t>
  </si>
  <si>
    <t>1. Глоссарий (41 термин)
2. Лекции – 24
3. Тесты – 5
4. Банк вопросов (120 вопросов)
5. Задание – 4
6. Презентации - 4</t>
  </si>
  <si>
    <t>1. Глоссарий (51 термин)
2. Лекции – 45
3. Тесты – 14
4. Банк вопросов (300 вопросов)
5. Задание – 4
6. Презентации – 9
7. Элемент страница - 8</t>
  </si>
  <si>
    <t>1. Глоссарий (44 термина)
2. Лекции – 12
3. Тесты – 4
4. Банк вопросов (150 вопросов)</t>
  </si>
  <si>
    <t>1. Глоссарий (173 термина)
2. Лекции – 22
3. Тесты – 7
4. Банк вопросов (350 вопросов)</t>
  </si>
  <si>
    <t>1. Глоссарий (173 термина)
2. Лекции – 24
3. Тесты – 7
4. Банк вопросов (300 вопросов)
5. Презентации - 24</t>
  </si>
  <si>
    <t>1. Глоссарий (100 терминов)
2. Лекции – 14
3. Тесты – 5
4. Банк вопросов (200 вопросов)
5. Презентации – 6
6. Задание -4</t>
  </si>
  <si>
    <t>1. Глоссарий (100 терминов)
2. Тесты – 2
3. Банк вопросов (100 вопросов)
4. Гиперссылка– 1
5. Элемент страница -6</t>
  </si>
  <si>
    <t>1. Глоссарий (117 терминов)
2. Тесты – 2
3. Банк вопросов (109 вопросов)
4. Презентации– 2
5. Элемент страница -2</t>
  </si>
  <si>
    <t>1. Глоссарий (24 термина)
2. Лекции - 23
3. Тесты – 3
4. Банк вопросов (100 вопросов)
5. Задания – 10
6. Презентации – 3</t>
  </si>
  <si>
    <t>1. Глоссарий (554 термина)
2. Гиперссылка – 7
3. Лекция – 8
4. Файл – 8
5. Элемент Задание – 7
6. Страницы – 7
7. Семинар - 6
8. Тесты – 7
9. Банк вопросов – 109 вопросов</t>
  </si>
  <si>
    <t>1. Глоссарий (135 терминов)
2. Лекции – 7 
3. Тесты – 5
4. Банк вопросов (118 вопросов)
5. Элемент Страница – 2</t>
  </si>
  <si>
    <t xml:space="preserve">1. Лекции – 19
2. Глоссарий -27
3. Тесты – 9
4. Банк вопросов (110 вопросов)
5. Задание – 11 
6. Презентация – 6
7. Семинар – 1 
8. Гиперссылка – 2 
9. Элемент страница – 3 </t>
  </si>
  <si>
    <t>1. Лекции – 19
2. Глоссарий -125 терминов
3. Тесты – 4
4. Банк вопросов (90 вопросов)
5. Презентация – 3
6. Пакет SCORM -2</t>
  </si>
  <si>
    <t xml:space="preserve">1. Лекции – 12
2. Глоссарий - 183 терминов
3. Тесты – 4
4. Банк вопросов (93 вопроса)
5. Пакет SCORM -4 </t>
  </si>
  <si>
    <t>1. Глоссарий (30 терминов)
2. Лекции – 2
3. Тесты – 2
4. Банк вопросов (70 вопросов)
5. Страница -4
6. Презентации - 2</t>
  </si>
  <si>
    <t>1. Глоссарий (50 терминов)
2. Лекции – 6
3. Тесты – 5
4. Банк вопросов (120 вопросов)
5. Задание – 6</t>
  </si>
  <si>
    <t>Глоссарий (24 термина)
         2. Лекции – 8
         3. Тесты – 4
         4. Банк вопросов (85 вопросов)
         5.Элемент 
         6.  Задание-2</t>
  </si>
  <si>
    <t>1. Глоссарий (64 термина)
2. Лекции – 8
3. Тесты – 6
4. Банк вопросов (110 вопросов)
5. Страница -9
6. Презентации – 5
7. Гиперссылки - 9</t>
  </si>
  <si>
    <t>1. Глоссарий (23 терминов)
2. Презентации – 6
3. Тесты – 8
4. Банк вопросов (95 вопросов)
5. ПДФ файл – 7</t>
  </si>
  <si>
    <t>1. Глоссарий (29 терминов)
2. ПДФ файл – 6
3. Элемент Задание – 6 
4. Банк вопросов (139 вопросов)
5. Тесты – 8</t>
  </si>
  <si>
    <t>1. Глоссарий (60 терминов)
2. ПДФ файл – 22
3. Элемент Задание – 17
4. Банк вопросов (270вопросов)
5. Тесты – 7
6. Страница -13
7. Лекции – 7
8. Семинар -2</t>
  </si>
  <si>
    <t>1. Глоссарий (43 терминов)
2. Лекции – 2
3. Задание – 5
4. Банк вопросов (110вопросов)
5. Тесты – 3
6. Презентации-11
7. Гиперссылки– 4</t>
  </si>
  <si>
    <t>1. Глоссарий (36 терминов)
2. Лекции – 3
3. Задания – 8 
4. Тесты – 3
5. Банк вопросов (158 вопросов)</t>
  </si>
  <si>
    <t>1. Глоссарий (36 терминов)
2. Лекции – 3
3. Задания – 8 
4. Тесты – 4
5. Банк вопросов (130 вопросов)
6. Гиперссылки – 2
7. ПДФ файл - 3</t>
  </si>
  <si>
    <t>1. Глоссарий (370 терминов)
2. Лекции – 17
3. Задания – 10 
4. Тесты – 7
5. Банк вопросов (149 вопросов)
6. Файл – 16</t>
  </si>
  <si>
    <t>1. Лекции – 6
2. Задания – 5 
3. Тесты – 3
4. Банк вопросов (152 вопроса)
5. Гиперссылки – 2</t>
  </si>
  <si>
    <t>1. Глоссарий - 31
2. Лекции – 14
3. Страница – 14
4. Тесты – 3
5. Банк вопросов (185 вопросов)</t>
  </si>
  <si>
    <t>1. Глоссарий - 30
2. Лекции – 7
3. Файл – 14
4. Авторская видеолекция -3
5. Тесты – 6
6. Банк вопросов (433 вопросов)</t>
  </si>
  <si>
    <t>1. Глоссарий – 122 термина
2. Лекции – 9
3. Задания – 6
4. Тесты – 1
5. Банк вопросов (123 вопросов)
6. Книга ЭБС - 1</t>
  </si>
  <si>
    <t>1. Глоссарий (76 терминов)
2. Лекции – 8
3. Тесты – 3
4. Банк вопросов (141 вопросов)</t>
  </si>
  <si>
    <t>1. Глоссарий (49 терминов)
2. Лекции – 9
3. Тесты – 5
4. Банк вопросов (141 вопросов)
5. Файл – 11</t>
  </si>
  <si>
    <t>1. Глоссарий (70 терминов)
2. Лекции – 6
3. Тесты – 2
4. Банк вопросов (90 вопросов)
5. Задание -4
6. Файл – 11</t>
  </si>
  <si>
    <t>1. Глоссарий (176 терминов)
2. Лекции – 14
3. Тесты – 3
4. Банк вопросов (144 вопроса)
5. Файл - 2</t>
  </si>
  <si>
    <t>1. Глоссарий (21 терминов)
2. Лекции – 9
3. Тесты – 4
4. Банк вопросов (262 вопросов)
5. Задание -1
6. Семинар – 1
7. Презентация- 9
8. Страница- 2</t>
  </si>
  <si>
    <t>1. Глоссарий (116 терминов)
2. Лекции – 13
3. Тесты – 5
4. Банк вопросов (120 вопросов)
5. Задание -12
6. Презентация – 7</t>
  </si>
  <si>
    <t>1. Глоссарий (57 терминов)
2. Лекции – 10
3. Тесты – 4
4. Банк вопросов (90 вопросов)
5. Задание -2
6. Презентация – 3</t>
  </si>
  <si>
    <t>1. Глоссарий (29 терминов)
2. Лекции – 10
3. Тесты – 11
4. Банк вопросов (232 вопросов)</t>
  </si>
  <si>
    <t>1. Глоссарий (70 терминов)
2. Лекции – 9
3. Задания – 3
4. Тесты – 4
5. Элемент «Страница» – 1
6. Банк вопросов (90 вопросов)</t>
  </si>
  <si>
    <t>1. Глоссарий (131 терминов)
2. Лекции – 24
3. Задания – 10 
4. Тесты – 10
5. Презентация – 18
6. Книга – 1
7. Страниц - 4
8. Банк вопросов (203 вопроса)</t>
  </si>
  <si>
    <t>1. Глоссарий (31 терминов)
2. Лекции – 12
3. Тесты – 4
4. Презентация – 11
5. Банк вопросов – 148 вопросов</t>
  </si>
  <si>
    <t>1. Глоссарий (57 терминов)
2. Лекции – 9
3. Задания – 3 
4. Тесты – 5
5. Страниц -15
6. Банк вопросов (166 вопросов)</t>
  </si>
  <si>
    <t>1. Глоссарий (59 терминов)
2. Лекции – 12
3. Презентации– 11 
4. Тесты – 9
5. Страниц -16
6. Банк вопросов (162 вопроса)</t>
  </si>
  <si>
    <t>1. Глоссарий (50 терминов)
2. Лекции – 8
3. Задания – 8 
4. Тесты – 3
5. Банк вопросов (100 вопросов)</t>
  </si>
  <si>
    <t>1. Глоссарий (47 терминов)
2. Лекции – 6
3. Тесты – 3
4. Банк вопросов (80 вопросов)</t>
  </si>
  <si>
    <t>1. Глоссарий (32 терминов)
2. Лекции – 5
3. Тесты – 3
4. Банк вопросов (77 вопросов)
5. Презентации -5</t>
  </si>
  <si>
    <t>1. Глоссарий (32 терминов)
2. Лекции – 18
3. Тесты – 3
4. Банк вопросов (71 вопросов)
5. Задание -16
6. Страница -1</t>
  </si>
  <si>
    <t>1. Глоссарий (35 терминов)
2. Лекции – 6
3. Тесты – 1
4. Банк вопросов (60 вопросов)
5. Задание -3
6. Страница -3</t>
  </si>
  <si>
    <t>1. Глоссарий (55 терминов)
2. Лекции – 9
3. Тесты – 3
4. Банк вопросов (163 вопроса)
5. Задание -9</t>
  </si>
  <si>
    <t>1. Глоссарий (67 терминов)
2. Лекции – 14
3. Тесты – 3
4. Банк вопросов (98 вопросов) 
5. Страница -6
6. Презентации - 11</t>
  </si>
  <si>
    <t>1. Глоссарий (67 терминов)
2. Лекции – 5
3. Тесты – 2
4. Банк вопросов (84 вопроса)
5. Страница -6
6. Презентации - 3</t>
  </si>
  <si>
    <t>1. Глоссарий (67 терминов)
2. Лекции – 10
3. Тесты – 2
4. Банк вопросов (87 вопроса)
5. Страница -2
6. Презентация - 1
7. Задание- 11</t>
  </si>
  <si>
    <t>1. Задания -4
2. Лекции – 7 
3. Файлы - 1
4. Тесты – 1
5. Банк вопросов - 60 вопросов</t>
  </si>
  <si>
    <t>1. Глоссарий – 20 терминов
2. Лекции – 12
3. Тесты - 4
4. Задания -3
5. Банк вопросов – 150 вопросов</t>
  </si>
  <si>
    <t>1. Глоссарий – 27 терминов
2. Лекции – 18
3. Тесты - 4
4. Задания -11
5. Банк вопросов – 90 вопросов</t>
  </si>
  <si>
    <t>1. Глоссарий – 45 терминов
2. Лекции – 11
3. Тесты - 8
4. Задания -6
5. Банк вопросов – 336 вопросов
6. Презентация – 8
7. Файл - 1</t>
  </si>
  <si>
    <t>1. Глоссарий – 65 терминов
2. Лекции – 11
3. Тесты - 5
4. Задания - 3
5. Банк вопросов – 175 вопросов
6. Страница – 2
7. Файл – 6
8. Авторская видеолекция -1</t>
  </si>
  <si>
    <t>1. Глоссарий – 20 терминов
2. Лекции – 15
3. Тесты - 6
4. Задания - 5
5. Банк вопросов – 105 вопросов
6. Папка– 3
7. Файл – 4</t>
  </si>
  <si>
    <t>1. Глоссарий (40 терминов)
2. Лекции – 9 
3. Тесты – 7
4. Банк вопросов (70 вопросов)
5. Элемент Задание – 18</t>
  </si>
  <si>
    <t>1. Глоссарий - 27 терминов
2. Лекции – 8 
3. Тесты – 3
4. Банк вопросов (128 вопросов)</t>
  </si>
  <si>
    <t>1. Глоссарий - 88 терминов
2. Лекции – 27 
3. Тесты – 9
4. Банк вопросов - 152 вопроса
5. Страницы - 3</t>
  </si>
  <si>
    <t>1. Глоссарий – 26 терминов
2. Лекции –7 
3. Тесты – 3
4. Банк вопросов - 60 вопросов
5. Презентации – 6
6. Задание – 6</t>
  </si>
  <si>
    <t>1. Глоссарий – 26 терминов
2. Лекции –8
3. Тесты – 3
4. Банк вопросов - 60 вопросов
5. Презентации – 7
6. Задание – 7</t>
  </si>
  <si>
    <t>1. Глоссарий - 1 (36 терминов)
2. Лекции - 6
3. Презентации - 1
4. Гиперссылки - 33
5. Задания - 6
6. Тест - 5
7. Банк вопросов- 216</t>
  </si>
  <si>
    <t>1. Глоссарий – 58 терминов
2. Лекции – 6
3. Тесты - 8
4. Задания -3
5. Банк вопросов – 175 вопросов
6. Презентация – 10
8. Файл - 3</t>
  </si>
  <si>
    <t>1. Глоссарий – 24 термина
2. Лекции – 8
3. Тесты - 3
4. Задания -3
5. Банк вопросов – 66 вопросов
6. Файл - 3</t>
  </si>
  <si>
    <t>1. Глоссарий (60 терминов)
2. Лекции – 5
3. Задания – 10 
4. Семинар – 1
5. Тесты – 6
6. Банк вопросов (125 вопросов)
7. Гиперссылки – 6
8. Страницы – 5
9. Внешний инструмент – 1
10. ЭУК-конструктор – 1</t>
  </si>
  <si>
    <t>1. Глоссарий - 147 терминов
2. Лекции – 27
3. Задания – 13
4. Тесты – 7
5. Гиперссылки – 5. 
6. Банк вопросов - 238 вопросов
7. Авторская видеолекция -5</t>
  </si>
  <si>
    <t>1. Глоссарий (308 терминов)
2. Лекции – 20
3. Задания – 3
4. Семинары – 1 
5. Тесты – 5
6. Презентации – 6. 
7. Банк вопросов (151 вопрос)
8. Страница – 17
9. Авторская видеолекция -2</t>
  </si>
  <si>
    <t>1. Глоссарий (308 терминов)
2. Лекции – 19
3. Задания – 3
4. Семинары – 1 
5. Тесты – 12
6. Презентации – 8. 
7. Банк вопросов (324 вопрос)
8. Страница – 27
9. Авторская видеолекция - 1</t>
  </si>
  <si>
    <t>1. Глоссарий (59 терминов)
2. Лекции – 13
3. Тесты – 9
4. Банк вопросов (195 вопросов)</t>
  </si>
  <si>
    <t xml:space="preserve">1. Глоссарий (75 терминов)
2. Лекции – 13
3. Тесты – 9
4. Банк вопросов (180 вопросов)
5. Задания- 5
6. Гиперссылка- 1 </t>
  </si>
  <si>
    <t>1. Глоссарий (95 терминов)
2. Лекции – 10
3. Задания – 3
4. Тесты – 4
5. Элемент «Страница» – 1
6. Банк вопросов (100 вопросов)</t>
  </si>
  <si>
    <t>1. Глоссарий - 40 терминов
2. Лекции – 9
3. Страница – 1
4. ПДФ файл - 5
5. Тесты – 4
6. Банк вопросов (120 вопросов)
7. Гиперссылка - 6</t>
  </si>
  <si>
    <t>1. Глоссарий - 26 терминов
2. Лекции – 12
3. Задания – 12
4. Тесты – 3
5. Банк вопросов (110 вопросов)
6. Страница - 1</t>
  </si>
  <si>
    <t>1. Глоссарий (61 термина)
2. Лекции – 9 
3. Задания - 10
4. Тесты – 3
5. Банк вопросов (120 вопросов)
6. Элемент страница – 10
7. Презентации - 4</t>
  </si>
  <si>
    <t>1. Глоссарий (44 терминов)
2. Лекции – 8 
3. Задания – 3
4. Страница - 6
5. Тесты –3
6. Банк вопросов (84 вопросов)</t>
  </si>
  <si>
    <t>1. Глоссарий (16 терминов)
2. Лекции – 23 
3. ПДФ файл - 6
4. Тесты –3
5. Банк вопросов (180 вопросов)
6. Страница -3</t>
  </si>
  <si>
    <t>1. Глоссарий (43 терминов)
2. Лекции – 20 
3. Задания - 7
4. Тесты –3
5. Банк вопросов (83 вопросов)</t>
  </si>
  <si>
    <t>1. Глоссарий - 53 термина
2. Лекции – 7
3. Задания - 7
4. Тест –1
5. Банк вопросов - 61 вопрос</t>
  </si>
  <si>
    <t>1. Глоссарий - 53 термина
2. Лекции – 12
3. Задания - 6
4. Тест –4
Банк вопросов - 90 вопросов</t>
  </si>
  <si>
    <t xml:space="preserve">1. Глоссарий (97 терминов)
2. Лекции – 14 
3. Задания - 8
4. Тесты –5
5. Презентации-8
6. Банк вопросов (200 вопросов)
</t>
  </si>
  <si>
    <t>1. Глоссарий (266 терминов)
2. Лекции – 16 
3. Тесты –6
4. Презентации-19
5. Банк вопросов (200 вопросов)</t>
  </si>
  <si>
    <t>1. Глоссарий (200 терминов)
2. Лекции – 34
3. Тесты –10
4. Презентации-34
5. Банк вопросов (270 вопросов)
6. Задания – 8
7. Страница - 24</t>
  </si>
  <si>
    <t>1. Глоссарий (22 терминов)
2. Лекции – 9
3. Тесты –2
4. Банк вопросов (70 вопросов)
5. Задания - 2</t>
  </si>
  <si>
    <t>1. Глоссарий (42 терминов)
2. Лекции – 6
3. Тесты –6
4. Банк вопросов (84 вопросов)
5. Задания – 5
6. Файл-1</t>
  </si>
  <si>
    <t>1. Глоссарий (96 терминов)
2. Лекции – 10
3. Тесты –3
4. Банк вопросов (109 вопросов)
5. Задания – 5</t>
  </si>
  <si>
    <t>1. Глоссарий (144 терминов)
2. Лекции – 7
3. Тесты –3
4. Банк вопросов (80 вопросов)
5. Задания – 2</t>
  </si>
  <si>
    <t>1. Глоссарий (86 терминов)
2. Лекции – 6
3. Тесты –3
4. Банк вопросов (103 вопросов)
5. Задания – 6</t>
  </si>
  <si>
    <t>1. Глоссарий (132 терминов)
2. Лекции – 7
3. Тесты –3
4. Банк вопросов (104 вопросов)
5. Задания – 2</t>
  </si>
  <si>
    <t>1. Глоссарий (51 терминов)
2. Лекции – 7
3. Тесты –3
4. Банк вопросов - 202 вопроса
5. Задания – 2</t>
  </si>
  <si>
    <t>1. Глоссарий (31 термин)
2. Лекции – 7
3. Видеолекция - 1
4. Тесты – 5
5. Презентации – 9
6. Банк вопросов (98 вопросов)
7. Задания – 8
8. Книги ЭБС IPR books- 1
9. Гиперссылка - 1
10.  Внешний инструмент - 2</t>
  </si>
  <si>
    <t>1. Лекции – 1
2. Лабораторных занятий – 9
3. Практических занятий – 9 
4. Презентаций – 7;
5. Гиперссылка – 18;
6. Заданий - 18. 
7. Банк вопросов (236 вопросов)</t>
  </si>
  <si>
    <t>1. Глоссарий (87 терминов)
2. Лекции – 12
3. Гиперссылки - 5
4. Тесты – 4
5. Элемент страница – 1
6. Банк вопросов (150 вопросов)
7. Задания – 3</t>
  </si>
  <si>
    <t>1. Глоссарий (20 терминов)
2. Лекции – 12
3. Презентации - 4
4. Тесты – 4
5. Банк вопросов (191 вопрос)
6. Задания – 3</t>
  </si>
  <si>
    <t>1. Глоссарий (66 терминов)
2. Лекции – 8
3. Презентации - 4
4. Тесты – 3
5. Банк вопросов (105 вопросов)</t>
  </si>
  <si>
    <t>1. Глоссарий (32 термина)
2. Лекции – 6
3. Тесты – 2
4. Банк вопросов (173 вопроса)
5. Презентация – 2
6. Страница - 1</t>
  </si>
  <si>
    <t>1. Глоссарий (67 терминов)
2. Лекции – 12
3. Тесты – 4
4. Банк вопросов (149 вопросов)
5. Задание -3
6. Файл - 9</t>
  </si>
  <si>
    <t>1. Глоссарий (180 терминов)
2. Лекции – 9
3. Тесты – 4
4. Банк вопросов (105 вопросов)
5. Задание -3</t>
  </si>
  <si>
    <t>1. Глоссарий (50 терминов)
2. Лекции – 11
3. Тесты – 5
4. Банк вопросов (114 вопросов)
5. Задание -3
6. Файл – 8
7. Страница – 3
8. Гиперссылки -8
9. Авторская видеолекция – 1
10. Папка- 3</t>
  </si>
  <si>
    <t>1. Глоссарий (44 термина)
2. Лекции – 9
3. Тесты – 12
4. Банк вопросов (170 вопросов)
5. ПДФ файл -12
6. Страница-1</t>
  </si>
  <si>
    <t>1. Глоссарий (67 терминов)
2. Лекции – 10
3. Тесты – 6
4. Банк вопросов (300 вопросов)
5. Гиперссылки -4</t>
  </si>
  <si>
    <t>1. Глоссарий (72 термина)
2. Лекции – 8
3. Тесты – 4
4. Банк вопросов (116 вопросов)
5. Задание -8</t>
  </si>
  <si>
    <t>1. Глоссарий (50 терминов)
2. Лекции – 8
3. Тесты – 4
4. Банк вопросов (138 вопросов)
5. Задание -16</t>
  </si>
  <si>
    <t>1. Глоссарий (21 термин)
2. Лекции – 6
3. Тесты – 3
4. Банк вопросов (80 вопросов)
5. Страница -4
6. Презентации -2</t>
  </si>
  <si>
    <t>1. Глоссарий (27 терминов)
2. Лекции – 10
3. Тесты – 4
4. Банк вопросов (120 вопросов)
5. Задание -3
6. Файл - 3</t>
  </si>
  <si>
    <t>1. Глоссарий (20 терминов)
2. Лекции – 16
3. Тесты – 5
4. Банк вопросов (140 вопросов)
5. Задание -4</t>
  </si>
  <si>
    <t>1. Глоссарий (100 терминов)
2. Лекции – 6
3. Тесты – 2
4. Банк вопросов (100 вопросов)
5. Задание -4</t>
  </si>
  <si>
    <t>1. Глоссарий (60 терминов)
2. Лекции – 9
3. Тесты – 3
4. Банк вопросов (100 вопросов)</t>
  </si>
  <si>
    <t>1. Глоссарий (15 терминов)
2. Лекции – 14 
3. Тесты – 4
4. Банк вопросов (150 вопросов)
5. Задания – 2</t>
  </si>
  <si>
    <t>1. Глоссарий (12 терминов)
2. Лекции – 9
3. Тесты – 4
4. Банк вопросов (160 вопросов)
5. Задание -3</t>
  </si>
  <si>
    <t>1. Глоссарий (84 термина)
2. Лекции – 13
3. Тесты – 6
4. Банк вопросов (220 вопросов)
5. Задание – 4
6. Презентация – 2
7. ЭУК конструктор ЭБС Лань - 1
8. Гиперссылка – 10
9. Авторская видеолекция - 1</t>
  </si>
  <si>
    <t>1. Глоссарий (460 терминов)
2. Лекции – 22
3. Тесты – 7
4. Банк вопросов (300 вопросов)
5. Презентация -22</t>
  </si>
  <si>
    <t>1. Глоссарий (100 терминов)
2. Лекции – 39 
3. Тесты – 8
4. Банк вопросов (240 вопросов)</t>
  </si>
  <si>
    <t>1. Глоссарий (75 терминов)
2. Лекции – 17 (34)
3. Тесты – 5
4. Банк вопросов (200 вопросов)</t>
  </si>
  <si>
    <t>1. Глоссарий (75 терминов)
2. Лекции – 16 
3. Тесты – 4
4. Банк вопросов (200 вопросов)</t>
  </si>
  <si>
    <t>1. Глоссарий (167 термина)
2. Лекции – 9 
3. Тесты – 3
4. Банк вопросов (200 вопросов)
5. Элемент Файл –9
6. Презентация -5</t>
  </si>
  <si>
    <t>1. Глоссарий (148 терминов)
2. Лекции – 10
3. Тесты – 11
4. Банк вопросов (244 вопроса)
5. ПДФ файл -9</t>
  </si>
  <si>
    <t>1. Глоссарий (50 термина)
2. Тесты – 1
3. Банк вопросов (75 вопросов)
4. Элемент Файл –7
5. Презентация (лекции) - 5</t>
  </si>
  <si>
    <t>1. Глоссарий (101 термина)
2. Лекции – 8
3. Семинар - 3
4. Тесты – 3
5. Банк вопросов (90 вопросов)
6. Задание – 7
7. Страница – 5
8. Файл - 2
9. Гиперссылка – 9
10. Внешний инструмент - 2
11. Книги из IPR BOOKS -1</t>
  </si>
  <si>
    <t>1. Глоссарий (96 терминов)
2. Лекции – 19
3. Тесты – 3
4. Банк вопросов (80 вопросов)
5. Задание -19</t>
  </si>
  <si>
    <t>1. Глоссарий (102 термина)
2. Лекции – 7
3. Тесты – 3
4. Банк вопросов (70 вопросов)
5. Задание -7
6. Страница- 1</t>
  </si>
  <si>
    <t>1. Глоссарий (58 терминов)
2. Лекции – 6
3. Тесты – 7
4. Банк вопросов (260 вопросов)
5. Страница -10</t>
  </si>
  <si>
    <t>1. Глоссарий (2 термина)
2. Задания – 3
3. Тесты – 4
4. Банк вопросов (120 вопросов)
5. Страница -12
6. Форум - 6</t>
  </si>
  <si>
    <t>1. Глоссарий (30 терминов)
2. Страница – 5
3. Тесты – 1
4. Банк вопросов (90 вопросов)
5. Задания - 9</t>
  </si>
  <si>
    <t>1. Глоссарий (25 терминов)
2. Лекции – 5
3. Тесты – 3
4. Банк вопросов (90 вопрос)
5. Страница - 5</t>
  </si>
  <si>
    <t>1. Глоссарий (31терминов)
2. Страница – 10
3. Тесты – 3
4. Банк вопросов (90 вопроса)
5. Лекции - 4</t>
  </si>
  <si>
    <t>1. Глоссарий (90 терминов)
2. Страница – 8
3. Тесты – 9
4. Банк вопросов (236 вопросов)</t>
  </si>
  <si>
    <t>1. Глоссарий (50 терминов)
2. Лекция – 5
3. Тесты – 4
4. Банк вопросов (100 вопросов)
5. Задания - 4</t>
  </si>
  <si>
    <t>1. Глоссарий (38 терминов)
2. Лекция – 11
3. Тесты – 4
4. Банк вопросов (127 вопросов)
5. Задания - 7</t>
  </si>
  <si>
    <t>1. Глоссарий (54 термина)
2. Лекции – 10
3. Гиперссылки – 6 
4. Тесты – 10
5. Банк вопросов (180 вопросов)
6. Задание – 6 
7. Страница – 1</t>
  </si>
  <si>
    <t>1. Глоссарий (54 термина)
2. Лекции – 10
3. Гиперссылки – 6 
4. Тесты – 10
5. Банк вопросов (180 вопросов)
6. Задание – 6 
7. Страница – 1
8. Обратная связь – 4
9. ПДФ файл - 8</t>
  </si>
  <si>
    <t>1. Глоссарий (108 терминов)
2. Лекции – 11
3. Тесты – 2
4. Банк вопросов (99)
5. Задание – 2
6. Презентация -1</t>
  </si>
  <si>
    <t>1. Глоссарий (21 термина)
2. Лекции – 12
3. Тесты – 3
4. Банк вопросов (212)
5. Задание – 9</t>
  </si>
  <si>
    <t>1. Глоссарий (30 термина)
2. Лекции – 5
3. Тесты – 3
4. Банк вопросов (80 вопросов)
5. Задание – 2
6. Гиперссылка- 3
7. Файл-5
8. Пакет Scorm - 1</t>
  </si>
  <si>
    <t>1. Глоссарий (30 терминов)
2. Лекции – 4 
3. Тесты – 3
4. Банк вопросов (80 вопросов)
5. ПДФ файл – 4
6. Гиперссылка – 3</t>
  </si>
  <si>
    <t>1. Лекции – 19
2. Глоссарий (167 терминов)
3. Тесты – 4
4. Банк вопросов (120 вопроса)
5. Пакет SCORM-2</t>
  </si>
  <si>
    <t>1. Глоссарий (53 термина)
2. Лекции – 9 
3. Тесты – 3
4. Банк вопросов (90 вопросов)
5. Задание – 2</t>
  </si>
  <si>
    <t>1. Глоссарий (56 термина)
2. Лекции – 9 
3. Тесты – 3
4. Банк вопросов (100 вопросов)
5. Задание – 9</t>
  </si>
  <si>
    <t>1. Глоссарий (30 терминов)
2. Лекции – 9 
3. Тесты – 4
4. Банк вопросов (120 вопросов)
5. Задание – 3</t>
  </si>
  <si>
    <t>1. Глоссарий (33 термина)
2. Лекции – 6
3. Тесты – 3
4. Банк вопросов (70 вопросов)
5. Задание – 3
6. ЭУК-конструктор ЭБС Лань -1
7. Вики-1</t>
  </si>
  <si>
    <t>1. Глоссарий (48 термина)
2. Лекции – 24
3. Тесты – 4
4. Банк вопросов (187 вопросов)
5. Задание –5
6. Страница - 2</t>
  </si>
  <si>
    <t>1. Глоссарий (108 термина)
2. Лекции – 16
3. Тесты – 5
4. Банк вопросов (200 вопросов)
5. Элемент Задание –2</t>
  </si>
  <si>
    <t>1. Глоссарий (145 термина)
2. Лекции – 8
3. Тесты – 3
4. Банк вопросов (107 вопросов)
5. Задание –2</t>
  </si>
  <si>
    <t>1. Глоссарий (44 термина)
2. Лекции – 7 
3. Тесты – 3
4. Банк вопросов (100 вопросов)
5. Гиперссылка –3</t>
  </si>
  <si>
    <t>1. Глоссарий (36 терминов)
2. Тесты – 3
3. Банк вопросов (70 вопросов)
4. Презентации – 6</t>
  </si>
  <si>
    <t>1. Глоссарий (30 термин)
2. Лекции – 2
3. Презентации (лекции) – 9
4. Тесты – 6
5. ПДФ файл – 2
6. Банк вопросов (180 вопросов)
7. Задания – 3
8. Книги ЭБС IPR books- 3
9. Страница - 2
10.  Семинар - 3</t>
  </si>
  <si>
    <t>1. Глоссарий (41 термин)
2. Тесты – 3
3. Банк вопросов (110 вопросов)
4. Презентации – 5
5. Задания -4</t>
  </si>
  <si>
    <t>1. Глоссарий (23 термина)
2. Тесты – 5
3. Банк вопросов (321 вопрос)
4. Лекции -41
5. Страница - 6
6. Презентации – 44
7. Форум -1
8. Внешний инструмент -2</t>
  </si>
  <si>
    <t>1. Глоссарий (45 термина)
2. Лекции – 5
3. Тесты – 3
4. Банк вопросов (50 вопросов)
5. Гиперссылки– 1</t>
  </si>
  <si>
    <t>1. Глоссарий (45 термина)
2. Лекции – 3
3. Тесты – 3
4. Банк вопросов (52 вопросов)
5. Гиперссылки– 2
6. Файл– 1</t>
  </si>
  <si>
    <t>1. Глоссарий (30 терминов)
2. Лекции – 5
3. Тесты – 3
4. Банк вопросов (50 вопросов)
5. Презентации – 6</t>
  </si>
  <si>
    <t>1. Глоссарий (40 терминов)
2. Лекции – 5
3. Тесты – 2
4. Банк вопросов (104 вопроса)
5. Задания -11
6. Гиперссылка- 5
7. Презентации - 3</t>
  </si>
  <si>
    <t>1. Глоссарий (14 терминов)
2. Лекции – 4
3. Тесты – 5
4. Банк вопросов (60 вопросов)
5. Задания -4
6. Гиперссылка- 10
7. Страница - 4</t>
  </si>
  <si>
    <t>1. Глоссарий (14 терминов)
2. Лекции – 5
3. Тесты – 6
4. Банк вопросов (202 вопроса)
5. Задания -6
6. Файл- 2
7. Страница – 3
8. Форум -1</t>
  </si>
  <si>
    <t>1. Глоссарий (18 терминов)
2. Лекции – 9
3. Тесты – 1
4. Банк вопросов (134 вопроса)
5. Задания -7
6. Внешний инструмент- 2
7. Страница – 17
8. Пакет SCORM -3</t>
  </si>
  <si>
    <t>1. Глоссарий (42 терминов)
2. Лекции – 12
3. Тесты – 4
4. Банк вопросов (120 вопросов)
5. Задания - 4</t>
  </si>
  <si>
    <t>1. Глоссарий (40 терминов)
2. Лекции – 6
3. Тесты – 5
4. Банк вопросов (191 вопросов)</t>
  </si>
  <si>
    <t>1. Глоссарий (48 терминов)
2. Лекции – 6
3. Тесты – 4
4. Банк вопросов (150 вопросов)
5. Задание -3
6. ПДФ файл - 3</t>
  </si>
  <si>
    <t>5. Глоссарий (48 терминов)
6. Лекции – 12
7. Тесты – 3
8. Банк вопросов (210 вопросов)
9. Задания - 3</t>
  </si>
  <si>
    <t>1. Глоссарий (37 терминов)
2. Лекции – 19
3. Тесты – 3
4. Банк вопросов (105 вопросов)
5. Задания – 4
6. Гиперссылки -1</t>
  </si>
  <si>
    <t>1. Глоссарий (65 терминов)
2. Лекции – 15
3. Тесты – 6
4. Банк вопросов (718 вопросов)
5. Задания -2
6. Пакет SCORM - 4
7. Авторская видеолекция – 1</t>
  </si>
  <si>
    <t>1. Глоссарий (14 терминов)
2. Лекции – 22
3. Тесты – 3
4. Банк вопросов (100 вопросов)
5. Задания -2
6. Пакет SCORM - 5</t>
  </si>
  <si>
    <t>1. Глоссарий (93 термина)
2. Лекции – 14 
3. Тесты – 7
4. Банк вопросов (142 вопроса)
5. Гиперссылка – 5
6. Страница – 3
7. Семинар -1
8. Задание -10
9. Презентации-6
10. Внешний инструмент - 2</t>
  </si>
  <si>
    <t>1. Глоссарий (439 термина)
2. Лекции – 3
3. Тесты – 8
4. Банк вопросов (115 вопросов)
5. Задание – 5
6. Страница – 2
7. Презентация – 2
8. Гиперссылка -1
9. Вики- 1</t>
  </si>
  <si>
    <t>1. Глоссарий (97 термина)
2. Лекции – 14
3. Тесты – 4
4. Банк вопросов (255 вопросов)
5. Задание – 10</t>
  </si>
  <si>
    <t>1. Глоссарий (41 термина)
2. Лекции – 8
3. Тесты – 5
4. Банк вопросов (120 вопросов)
5. Элемент Задание – 13
6. Презентации - 8</t>
  </si>
  <si>
    <t>1. Глоссарий (70 термина)
2. Лекции – 9
3. Тесты – 5
4. Банк вопросов (103 вопросов)
5. Задание – 7
6. Страница - 2</t>
  </si>
  <si>
    <t>1. Глоссарий (40 терминов)
2. Лекции – 10
3. Тесты – 3
4. Банк вопросов (100 вопросов)
5. Задание – 5</t>
  </si>
  <si>
    <t>1. Глоссарий (63 термина)
2. Лекции –8
3. Тесты – 3
4. Банк вопросов (80 вопросов)
5. Задание – 11
6. Гиперссылки -2
7. Страница -2
8. Анкета - 1</t>
  </si>
  <si>
    <t>1. Глоссарий (100 терминов)
2. Лекции – 10 
3. Задание – 16
4. Тесты – 4
5. Банк вопросов (140 вопросов)
6. Страница - 1</t>
  </si>
  <si>
    <t>1. Глоссарий (120 терминов)
2. Лекции – 7
3. Задания – 7
4. Страницы - 7
5. Видео– 6
6. Тесты – 8
7.  Банк вопросов (245 вопросов)</t>
  </si>
  <si>
    <t>1. Глоссарий (67 термина)
2. Лекции – 17
3. Тесты – 3
4. Банк вопросов (100 вопросов)
5. ПДФ файл– 17</t>
  </si>
  <si>
    <t>1. Глоссарий (50 термина)
2. Лекции – 8
3. Тесты – 3
4. Банк вопросов (80 вопросов)
5. Задание – 5
6. Презентация – 4
7. Гиперссылка- 6</t>
  </si>
  <si>
    <t>1. Глоссарий (150 терминов)
2. Лекции – 16 
3. Тесты – 6
4. Банк вопросов (150 вопросов)
5. Гиперссылка – 5
6. Страница – 3</t>
  </si>
  <si>
    <t>1. Глоссарий (30 терминов)
2. Лекции – 8
3. Тесты – 3
4. Банк вопросов (105 вопросов)
5. Гиперссылка – 3
6. Страница – 2</t>
  </si>
  <si>
    <t>1. Глоссарий (30 терминов)
2. Лекции – 8
3. Тесты – 3
4. Банк вопросов (72 вопроса)</t>
  </si>
  <si>
    <t>1. Глоссарий (23 термина)
2. Лекции – 5
3. Тесты – 2
4. Банк вопросов (90 вопросов)</t>
  </si>
  <si>
    <t>1. Глоссарий (87 терминов)
2. Лекции – 26
3. Задания – 16 
4. Тесты – 7
5. Презентация – 1
6. Элемент страница – 6
7. Файл – 6 
8. Банк вопросов (251 вопросов)</t>
  </si>
  <si>
    <t>1. Глоссарий (104 термина)
2. Лекции – 7
3. Тесты – 5
4. Банк вопросов (151 вопросов)
5. Задание-5
6. Гиперссылки -11
7. Внешний инструмент – 13
8. ПДФ файл -2
9. Страница -1</t>
  </si>
  <si>
    <t>1. Глоссарий (102 термина)
2. Лекции – 17
3. Тесты – 4
4. Банк вопросов (90 вопросов)
5. Презентации - 15</t>
  </si>
  <si>
    <t>1. Глоссарий (52 термина)
2. Лекции – 5
3. Тесты – 3
4. Банк вопросов (80 вопросов)
5. Презентации – 4
6. ПДФ файл-5</t>
  </si>
  <si>
    <t>1. Глоссарий (33 термина)
2. Лекции – 6
3. Тесты – 2
4. Банк вопросов (84 вопроса)
5. Презентации - 4</t>
  </si>
  <si>
    <t>1. Глоссарий (49 терминов)
2. Лекции – 9
3. Тесты – 3
4. Банк вопросов (100 вопросов)
5. Презентация -2
6. ПДФ файл -5</t>
  </si>
  <si>
    <t>1. Глоссарий (95 терминов)
2. Лекции – 11
3. Тесты – 3
4. Банк вопросов (100 вопросов)
5. Задания -12</t>
  </si>
  <si>
    <t>1. Глоссарий (120 терминов)
2. Лекции – 10
3. Тесты – 3
4. Банк вопросов (180 вопросов)
5. Задания -5</t>
  </si>
  <si>
    <t>1. Глоссарий (39 терминов)
2. Лекции – 6
3. Тесты – 3
4. Банк вопросов (113 вопросов)
5. Задания -7</t>
  </si>
  <si>
    <t>1. Глоссарий (68 терминов)
2. Лекции – 9
3. Тесты – 3
4. Банк вопросов (120 вопросов)
5. Задания -7
6. Страница – 4 
7. Презентация -2</t>
  </si>
  <si>
    <t>1. Глоссарий (66 терминов)
2. Лекции – 12
3. Тесты – 3
4. Банк вопросов (95 вопросов)</t>
  </si>
  <si>
    <t>1. Глоссарий (126 терминов)
2. Лекции – 8
3. Тесты – 4
4. Банк вопросов (210 вопросов)
5. Задания -10</t>
  </si>
  <si>
    <t>1. Глоссарий (120 терминов)
2. Лекции – 5
3. Тесты – 3
4. Банк вопросов (121 вопрос)
5. Задания -5</t>
  </si>
  <si>
    <t>1. Глоссарий (50 терминов)
2. Лекции – 6
3. Тесты – 3
4. Банк вопросов (120 вопрос)
5. Задания -4</t>
  </si>
  <si>
    <t>1. Глоссарий (77 терминов)
2. Лекции – 8
3. Тесты – 2
4. Банк вопросов (78 вопросов)
5. Задания -3
6. Презентация -1</t>
  </si>
  <si>
    <t>1. Глоссарий (58 терминов)
2. Лекции – 5
3. Тесты – 3
4. Банк вопросов (102 вопроса)
5. Задания -8</t>
  </si>
  <si>
    <t>1. Глоссарий (40 терминов)
2. Лекции – 13
3. Тесты – 4
4. Банк вопросов (90 вопроса)
5. Задания -13</t>
  </si>
  <si>
    <t>1. Глоссарий (60 терминов)
2. Лекции – 5
3. Тесты – 1
4. Банк вопросов (70 вопроса)
5. Задания -5</t>
  </si>
  <si>
    <t>1. Глоссарий (35 терминов)
2. Лекции – 8
3. Тесты –3
4. Банк вопросов (140 вопросов)
5. Задания: 12</t>
  </si>
  <si>
    <t>1. Глоссарий (45 терминов)
2. Лекции – 4
3. Тесты –3
4. Банк вопросов (110 вопросов)
5. Задания: 12</t>
  </si>
  <si>
    <t>1. Глоссарий (16 терминов)
2. Лекции – 7
3. Задания – 7
4. Тесты – 4
5. Банк вопросов (140 вопросов)</t>
  </si>
  <si>
    <t xml:space="preserve">очного форм обучения физико-математического факультета. </t>
  </si>
  <si>
    <t>магистрантов филологического факультета очной формы обучения высшего образования ТувГУ.</t>
  </si>
  <si>
    <t>23.03.03 Эксплуатация транспортно-технологических машин и комплексов, профиль автомобильный сервис.</t>
  </si>
  <si>
    <t>23.03.03 Наземные транспортно-технологические комплексы, направления подготовки "Автомобили и автомобильное хозяйство".</t>
  </si>
  <si>
    <t>21.05.04 Горное дело, специализации "Открытые горные работы" и "Подземная разработка пластовых месторождений", очной и заочной форм обучения.</t>
  </si>
  <si>
    <t>4 и 5 курса направления подготовки 08.03.01 Строительство, профиль "Промышленное и гражданское строительство" очной и заочной форм обучения.</t>
  </si>
  <si>
    <t xml:space="preserve"> 1 курса по направлениям подготовки 13.03.01 Теплоэнергетика и теплотехника, 13.03.02 Электроэнергетика и электротехника, 08.03.01 Строительство, специальности 23.05.01 Наземные транспортно-технологические средства, специальности 1.05.04 Горное дело </t>
  </si>
  <si>
    <t xml:space="preserve">05.03.02 География, профиль «Рекреационная география и туризм», 43.03.02 «Туризм»; 44.03.05 Педагогическое образование (с двумя профилями подготовки) "География" и " Безопасность жизнедеятельности"; "География" и «Биология»; «История» и «География».  </t>
  </si>
  <si>
    <t xml:space="preserve">слушателей программы повышения квалификации учителей-предметников по биологии средних общеобразовательных школ республики. </t>
  </si>
  <si>
    <t>49.03.01 Физическая культура, профиль "Спортивная тренировка" очной формы обучения.</t>
  </si>
  <si>
    <t xml:space="preserve">магистрантами по направлению подготовки 04.04.01 "Химия", профиль «Аналитическая химия». </t>
  </si>
  <si>
    <t>04.04.01 "Химия", профиль «Преподавание химии в образовательных учреждениях».</t>
  </si>
  <si>
    <t>44.03.05 Педагогическое образование с двумя профилями подготовки «Биология» и «Химия».</t>
  </si>
  <si>
    <t>44.03.05 Педагогическое образование (с двумя профилями подготовки), профили «История» и «Обществознание» очной и заочной форм обучения  и профилю «История» и «Иностранный язык (английский язык)»</t>
  </si>
  <si>
    <t>2 курса по направлениям подготовки 44.03.05 ПО, профили "История" и "Обществознание", "История" и "Иностранный язык" (английский язык)</t>
  </si>
  <si>
    <t xml:space="preserve">44.03.05 Педагогическое образование угланыышкынныг, «Родной язык, литература» и «Иностранный язык (английский язык)», 44.03.05 Педагогическое образование угланыышкынныг, «Родной язык, литература» и «Иностранный язык (монгольский язык)», 45.03.01 Филология угланыышкыны «Отечественная филология (тувинский и русский языки)» </t>
  </si>
  <si>
    <t xml:space="preserve">3  курса ЗФО филологического факультета, по направлению подготовки бакалавриата 44.03.05 Педагогическое образование, (с двумя профилями подготовки) профили "Родной язык, литература" и "Иностранный язык" (монгольский язык)". </t>
  </si>
  <si>
    <t>студентов юридических факультетов</t>
  </si>
  <si>
    <t>44.04.01 Педагогическое образование, направленность (программа) «Управление дошкольным образованием» квалификации магистр.</t>
  </si>
  <si>
    <t>44.03.05. «Педагогическое образование», профили «Начальное образование» и «Русский язык», 44.03.03. «Специальное (дефектологическое) образование» профили «Дошкольная дефектология» и «Логопедия».</t>
  </si>
  <si>
    <t>4.03.05. «Педагогическое образование (с двумя профилями подготовки), профили: «Дошкольное образование» и «Дополнительное (музыкальное) образование», изучающих дисциплину К.М.07.01.09 «Теория и методика развития речи детей».</t>
  </si>
  <si>
    <t>1 курса специальности  44.02.01. Дошкольное образование, 44.02.04. Специальное дошкольное образование очной формы обучения СПО КПК.</t>
  </si>
  <si>
    <t>1 курса специальности 44.02.01 Дошкольное образование</t>
  </si>
  <si>
    <t>1 курса специальности 46.02.01 Документационное обеспечение управления и архивоведение заочной формы обучения</t>
  </si>
  <si>
    <t xml:space="preserve">1 курсов по специальностям  и 44.02.01 Дошкольное образование, 44.02.02 Преподавание в начальных классах, 49.02.01 Физическая культура    </t>
  </si>
  <si>
    <t>1 курса специальности 44.02.01 Дошкольное образование, 44.02.02 Преподавание в начальных классах, 44.02.03 Педагогика дополнительного образования, , 44.02.04 Специальное дошкольное образование очной формы обучения</t>
  </si>
  <si>
    <t>1 курса (часть 1) специальности 49.02.01 Физическая культура и 49.02.02. Адаптивная физическая культура, 44.02.01. Преподавание в начальных классах, 44.02.02. Дошкольное образование, 44.02.03. Специальное дошкольное образование, 44.02.05. Коррекционная педагогика в начальном образовании, 44.02.03. Педагогика дополнительного образования очной формы обучения СПО КПК.</t>
  </si>
  <si>
    <t>2 курса специальности  44.02.02. Преподавание в начальных классах очной формы обучения СПО КПК.</t>
  </si>
  <si>
    <t>38.03.01 Экономика, профиль «Цифровая экономика», 38.03.01 Экономика, профиль «Бухгалтерский учет, анализ и аудит».</t>
  </si>
  <si>
    <t>очной и очно-заочной форм обучения экономических направлений подготовки.</t>
  </si>
  <si>
    <t>44.02.02 , Преподавание в начальных классах,в 2 курсе.</t>
  </si>
  <si>
    <t>3 курса (очной формы обучения) и 4 курсов (заочной формы обучения), обучающихся по специальности 44.02.03 Педагогика дополнительного образования Кызылского педагогического колледжа</t>
  </si>
  <si>
    <t>49.02.01 «Физическая культура» и 49.02.02 «Адаптивная физическая культура»</t>
  </si>
  <si>
    <t>49.02.01 Физическая культура и 49.02.02 Адаптивная физическая культура</t>
  </si>
  <si>
    <t xml:space="preserve">неисторических направлений подготовки  очной и заочной форм обучения.  </t>
  </si>
  <si>
    <t>44.03.05 Педагогическое образование (с двумя профилями подготовки)  направленность (профили), "История" и "Иностранный язык (английский язык)", "История" и "Обществознание". </t>
  </si>
  <si>
    <t xml:space="preserve">3 курса очной формы обучения по направлению подготовки 39.03.03 Организация работы с молодежью, профиль «Воспитательная работа с молодежью». </t>
  </si>
  <si>
    <t xml:space="preserve">44.03.05 «Педагогическое образование (с двумя профилями подготовки)» и 44.04.01 «Педагогическое образование». </t>
  </si>
  <si>
    <t>1 курса направлений подготовки 44.03.05 Педагогическое образование (с двумя профилями), профили "История" и "Обществознание", "История" и "География", "История" и "Иностранный язык (английский язык)"; 46.03.01 История, профиль "Историческая информатика".</t>
  </si>
  <si>
    <t>46.03.02. Документоведение и архивоведение, профиль Документирование управления персоналом.</t>
  </si>
  <si>
    <t>очной и заочной форм обучения по направлению подготовки 08.04.01 Строительство.</t>
  </si>
  <si>
    <t>очной и заочной форм обучения по направлению подготовки «Строительство».</t>
  </si>
  <si>
    <t>2 курс очной и заочной форм обучения для всех специальностей и направлений инженерно-технического факультета.</t>
  </si>
  <si>
    <t>неэкономических направлений подготовки очной и заочной форм обучения</t>
  </si>
  <si>
    <t>2 курса очно-заочной формы обучения направления подготовки 38.03.04 Государственное и муниципальное управление профиль «Региональное управление».</t>
  </si>
  <si>
    <t>40.04.00 «Юриспруденция».</t>
  </si>
  <si>
    <t>магистрантов направления подготовки «Литературное и языковое образование»</t>
  </si>
  <si>
    <t>44.03.05 «Педагогическое образование» профилей «Русский язык» и «Литература», «Русский язык» и «Иностранный (китайский) язык», 44.03.01 «Отечественная филология» профиль «Родной язык» и «Литература»</t>
  </si>
  <si>
    <t>1 курса очной и заочной формы обучения  по направлению 35.03.07 «Технология производства и переработки сельскохозяйственной продукции»,  35.03.01 Лесное дело,  35.03.04 Агрономия, 35.03.05 Садоводство, 35.04.04 Агрономия, 36.03.01 Ветеринарно-санитарная экспертиза;  33.03.02 Зоотехния для изучения дисциплины Русский язык и культура речи.</t>
  </si>
  <si>
    <t>Организация досуговой деятельности</t>
  </si>
  <si>
    <t>1. Глоссарий (20 терминов)
2. Лекции – 8
3. Тесты – 1
4. Банк вопросов (80 вопросов</t>
  </si>
  <si>
    <t>Иностранный язык. Часть 2</t>
  </si>
  <si>
    <t>1. Глоссарий (32 термина)
2. Лекция - 11
3. Страница – 15
4. Тесты – 1
5. Банк вопросов (150 вопросов)
6. Задание – 13
7. Гиперссылка- 3
8. Семинар -1</t>
  </si>
  <si>
    <t>Основы возрастной и педагогической психологии</t>
  </si>
  <si>
    <t>1. Глоссарий (38 терминов)
2. Лекции – 9
3. Тесты – 3
4. Банк вопросов (92 вопроса)
5. Задания -8
6. Презентация -2
7. Страница- 2</t>
  </si>
  <si>
    <t>2-3 курсов профилей "Иностранный язык (английский язык) и иностранный язык (французский язык)", "Иностранный язык (английский язык) и иностранный язык (немецкий язык)", "Родной язык и литература и Иностранный язык"</t>
  </si>
  <si>
    <t>для студентов языковых и неязыковых специальностей на начальном этапе обучения немецкому языку. </t>
  </si>
  <si>
    <t>для не физкультурных специальностей</t>
  </si>
  <si>
    <t>3-4 курсов направление подготовки 43.03.02 Туризм, профиль «Технология и организация услуг на предприятиях индустрии туризма» заочной формы обучения</t>
  </si>
  <si>
    <t>44.03.05 Педагогическое образование (с двумя профилями подготовки) «География» и «Безопасность жизнедеятельности», «Биология» и «География», «История» и «География» 05.03.02 «География» очной форм обучения.</t>
  </si>
  <si>
    <t>05.03.02. География, профиль «Рекреационная география и туризм», 44.03.05 Педагогическое образование с двумя профилями подготовки «География и безопасность жизнедеятельности», 44.03.05 Педагогическое образование с двумя профилями подготовки «География, биология», 44.03.05 Педагогическое образование с двумя профилями подготовки «История, география»</t>
  </si>
  <si>
    <t xml:space="preserve">44.03.05 «Педагогическое образование» (с двумя профилями подготовки), профили: «Биология» и «Безопасность жизнедеятельности», «География» и «Безопасность жизнедеятельности», «Физическая культура» и «Безопасность жизнедеятельности», очной и заочной форм обучения. </t>
  </si>
  <si>
    <t>4 курса направления подготовки 04.03.01 Химия очной формы обучения естественно-географического факультета.</t>
  </si>
  <si>
    <t>04.04.01 Химия очной формы обучения естественно-географического факультета.</t>
  </si>
  <si>
    <t>3 курса очной формы обучения бакалавриата по направлению подготовки 44.03.05 Педагогическое образование с двумя профилями "Биология" и "Химия".</t>
  </si>
  <si>
    <t xml:space="preserve"> 1 курсов очной, заочной формы обучения бакалавриата по направлениям подготовки 36.03.02 Зоотехния, профиль «Технология производства продукции животноводства», 35.03.01 Лесное дело, профиль «Лесное хозяйство», 35.03.07 Технология производства и переработки сельскохозяйственной продукции, профиль «Технология производства и переработки продукции животноводства».</t>
  </si>
  <si>
    <t>06.03.01 – «Биология», 44.03.05 «Биология и химия», 44.03.05 «Биология» и «Физическая культура».</t>
  </si>
  <si>
    <t>44.04.01 Педагогическое образование 44.03.05 Педагогическое образование с двумя профилями подготовки по профилям «Биология» и «Химия», «Биология» и «Физическая культура», «Биология» и «География»</t>
  </si>
  <si>
    <t>44.03.05. Педагогическое образование (с двумя профилями подготовки), профили «Биология» и «География».</t>
  </si>
  <si>
    <t>«Экология и рациональное природопользование», педагогического образования по профилю «География» «Безопасности жизнедеятельности»</t>
  </si>
  <si>
    <t> студентов высшего образования. </t>
  </si>
  <si>
    <t> 09.03.03. Прикладная информатика очной формы обучения физико-математического факультета. </t>
  </si>
  <si>
    <t>5 курса направления подготовки 44.03.05 "Педагогическое образование", профили "Математика" и "Информатика", "Информатика" и "Математика".</t>
  </si>
  <si>
    <t xml:space="preserve">36.03.01 Ветеринарно-санитарная экспертиза, профиль «Ветеринарно-санитарная экспертиза производств, предприятий переработки и торговли" </t>
  </si>
  <si>
    <t>36.03.02 "Зоотехния"</t>
  </si>
  <si>
    <t>39.03.02 Социальная работа, профиль "Социальная работа в образовании"</t>
  </si>
  <si>
    <t>аспирантов 2-х курсов</t>
  </si>
  <si>
    <t>2-го курса направления подготовки 39.03.20 Социальная работа, профиль "Социальная работа в образовании".</t>
  </si>
  <si>
    <t>44.03.05. «Педагогическое образование (с двумя профилями подготовки), профили: «Дошкольное образование» и «Дополнительное (музыкальное) образование»</t>
  </si>
  <si>
    <t>СДО</t>
  </si>
  <si>
    <t>бакалавриата направления подготовки Педагогическое образование (с двумя профилями подготовки), профилей «Дошкольное образование» и «Начальное образование», "Дошкольное образование" и "Родной (тувинский) язык и литература" и среднего профессионального образования специальности «Дошкольная педагогика», а также слушателям профессиональной переподготовки программы «Педагогика и методика дошкольного образования».</t>
  </si>
  <si>
    <t>44.03.05 Педагогическое образование (с двумя профилями подготовки), профилей «Дошкольное образование» и «Начальное образование».        </t>
  </si>
  <si>
    <t>37.03.01 «Психологическое консультирование».</t>
  </si>
  <si>
    <t>49.02.01 Физическая культура.</t>
  </si>
  <si>
    <t>среднего профессионального образования.</t>
  </si>
  <si>
    <t>1 курса среднего профессионального образования всех направлений подготовки. </t>
  </si>
  <si>
    <t>44.02.01 Дошкольное образование, 44.02.02. Преподавание в начальных классах, 49.02.01 Физическая культура</t>
  </si>
  <si>
    <t>51.03.06 «Библиотечно-информационная деятельность».</t>
  </si>
  <si>
    <t>44.04.01 Педагогическое образование, направленность (программа) «Цифровая среда исторического образования».</t>
  </si>
  <si>
    <t>39.03.03 «Организация работы с молодежью», профиль «Воспитательная работа с молодежью».</t>
  </si>
  <si>
    <t>3 курса высшего образования по направлению подготовки 03.08.01 Строительство, профиль «Техническая эксплуатация объектов жилищно-коммунального хозяйства»</t>
  </si>
  <si>
    <t>4 курса направления подготовки 38.03.10 Жилищное хозяйство и коммунальная инфраструктура, профиль "Управление городской инфраструктурой"</t>
  </si>
  <si>
    <t>13.03.01 Теплоэнергетика и теплотехника, 13.03.02 Электроэнергетика и электротехника, 08.03.01 Строительство, специальности 23.05.01 Наземные транспортно-технологические средства, специальности 21.05.04 Горное дело</t>
  </si>
  <si>
    <t>13.03.02 Электроэнергетика и электротехника" (профиль "Электроснабжение").  </t>
  </si>
  <si>
    <t>1 курса, очной и заочной формы обучения бакалавриата по направлению 13.03.02 «Электроэнергетика и электротехника», профиль «Электроснабжение».</t>
  </si>
  <si>
    <t>2 курса, очной и заочной формы обучения бакалавриата по направлению 21.05.04 «Горное дело», специализация «Открытые горные работы»..</t>
  </si>
  <si>
    <t>21.05.04 Горное дело, специализация "Открытые горные работы", очной и заочной форм обучения для изучения дисциплины Рациональное использование и охрана природных ресурсов.</t>
  </si>
  <si>
    <t>слушателей</t>
  </si>
  <si>
    <t> очной и заочной форм обучения специальностей 21.05.04 «Горное дело» специализации «Подземная разработка пластовых месторождений».</t>
  </si>
  <si>
    <t>23.05.01 Наземные транспортно-технологические средства, специализации "Подъемно-транспортные, строительные, дорожные средства и оборудование"</t>
  </si>
  <si>
    <t>38.03.02 Менеджмент профиль «Управление малым бизнесом».</t>
  </si>
  <si>
    <t> 40.03.01 «Юриспруденция, профиль «Уголовно-правовой», «Гражданско-правовой», «Государственно-правовой». </t>
  </si>
  <si>
    <t>40.03.01 «Юриспруденция, профиль «Уголовно-правовой», «Гражданско-правовой», «Государственно-правовой». </t>
  </si>
  <si>
    <t>40.04.01 Юриспруденция, направленность (программа) «Гражданское право и процесс» заочной формы обучения.</t>
  </si>
  <si>
    <t>40.03.01 Юриспруденция очной и заочной форм обучения, профиль "Гражданско-правовой"</t>
  </si>
  <si>
    <t>40.03.01 «Юриспруденция».</t>
  </si>
  <si>
    <t>40.03.01 Юриспруденция очной и заочной формы обучения и специальности 38.05.02 Таможенное дело юридического факультета.</t>
  </si>
  <si>
    <t>44.03.05 "Педагогическое образование (с двумя профилями подготовки)", профили "Иностранный язык (английский язык)" и "Иностранный язык (французский язык)", "История" и "Иностранный язык (английский язык)", а также для студентов неязыковых специальностей очной и заочной формы обучения высшего образования подготовки бакалавриата.</t>
  </si>
  <si>
    <t>5 курса по направлению подготовки 44.03.05 Педагогическое образование (с двумя профилями подготовки)</t>
  </si>
  <si>
    <t>44.03.05. Педагогическое образование (с двумя профилями подготовки), направление подготовки «История» и «Иностранный язык (английский язык)»</t>
  </si>
  <si>
    <t>44.03.05 Педагогическое образование  (с двумя профилями подготовки),  профили «Иностранный язык (английский язык)» и  «Иностранный язык (французский язык)».</t>
  </si>
  <si>
    <t> 3 курса направления 44.03.05 Педагогическое образование  (с двумя профилями подготовки),  профили «Иностранный язык (английский язык)» и  «Иностранный язык (французский язык)» .</t>
  </si>
  <si>
    <t> 44.03.05 Педагогическое образование (с двумя профилями подготовки), профили "Физическая культура" и "Безопасность жизнедеятельности", профиль "Физическая культура"  как очной и так и заочной форм обучения, а также для магистрантов направления подготовки 44.04.01 Педагогическое образование, направленность (программа) "Спортивные и физкультурно-оздоровительные технологии"</t>
  </si>
  <si>
    <t>44.03.05 Педагогическое образование угланыышкынныг, «Родной язык, литература» и «Иностранный язык (английский язык)», 44.03.05 Педагогическое образование угланыышкынныг, «Родной язык, литература» и «Иностранный язык (монгольский язык)», 45.03.01 Филология угланыышкыны «Отечественная филология (тувинский и русский языки)»</t>
  </si>
  <si>
    <t>45.03.01 Филология, профиль «Отечественная филология (тувинский и русский языки)».</t>
  </si>
  <si>
    <t>4 курса очной и заочной форм обучения филологического факультета Тувинского государственного университетапо направлению подготовки 44.03.05 Педагогическое образование (с двумя профилями подготовки), профили «Русский язык» и «Литература» для организации работы студентовпо дисциплине «Стилистика».</t>
  </si>
  <si>
    <t>44.03.05 Педагогическое образование (с двумя профилями подготовки) профили «Русский язык» и «Литература», 44.03.05 Педагогическое образование (с двумя профилями подготовки) профили «Русский язык» и «Иностранный язык (китайский язык)», 45.03.01 «Филология» профиль «Отечественная филология».</t>
  </si>
  <si>
    <t>44.03.05 Педагогическое образование с двумя профилями подготовки «Русский язык» и «Литература» очной и заочной форм обучения, а также   «Русский язык» и «Родной язык, литература» заочной формы обучения </t>
  </si>
  <si>
    <t>очного и заочного отделений исторического факультета</t>
  </si>
  <si>
    <t>44.03.05 Педагогическое образование (с двумя профилями) Профили «Физическая культура» и «Безопасность жизнедеятельности»;
44.03.05 Педагогическое образование (с двумя профилями) Профили «Биология» и «Физическая культура». 
49.03.01 Физическая культура профиль «Спортивная тренировка».</t>
  </si>
  <si>
    <t>44.03.05 Педагогическое образование(1 курс 1 семестр)  (с двумя профилями подготовки), профили "Физическая культура" и "Безопасность жизнедеятельности",  44.03.01 Педагогическое образование, (1 курс 2 семестр) профиль "Физическая культура", профили "Биология" и "Физическая культура"</t>
  </si>
  <si>
    <t>44.03.05 (бакалаврская) Педагогическое образование (с двумя профилями подготовки) профили «Физическая культура» и «Безопасность жизнедеятельности» для изучения дисциплины "Адаптивная физическая культура"</t>
  </si>
  <si>
    <t>44.03.05 Педагогическое образование (с двумя профилями подготовки), профили «Физическая культура» и «Безопасность жизнедеятельности», 49.03.01 Физическая культура, профиль «Спортивная тренировка», 49.03.02 Физическая культура для лиц с отклонениями в состоянии здоровья (адаптивная физическая культура), профиль "Физическая реабилитация и рекреация"</t>
  </si>
  <si>
    <t>49.03.01 ФК, профиль «СТ», 44.03.05 ПО, профили «ФК» и «БЖД»; 49.03.02. АФК,  профили "Физическая реабилитация и рекреация".</t>
  </si>
  <si>
    <t>49.03.01 Физическая культура, профиль "Спортивная подготовка, 49.03.02 Физическая культура для с отклонениями в состоянии здоровья (адаптивная физическая культура), 44.03.05. Педагогическое образование (с двумя профилями подготовки), профиль "Физическая культура" и "БЖД"</t>
  </si>
  <si>
    <t>49.03.01 Физическая культура, профиль "Спортивная подготовка для изучения дисциплины "Основы спортивной тренировки"</t>
  </si>
  <si>
    <t>5 курса направлений подготовки 44.03.01 Педагогическое образование, профиль «Физическая культура», 44.03.05 Педагогическое образование (с двумя профилями подготовки), профили «Физическая культура» и «Безопасность жизнедеятельности», 49.03.01 Физическая культура, профиль «Спортивная тренировка».</t>
  </si>
  <si>
    <t>4 курса направления подготовки 06.03.01 Биология, профиль "Фундаментальная и прикладная биология"</t>
  </si>
  <si>
    <t>1 курса очной формы обучения бакалавриата по направлению подготовки 44.03.05 Педагогическое образование с двумя профилями "Биология" и "Химия".</t>
  </si>
  <si>
    <t>1 курсов очной и заочной формы обучения бакалавриата по направлениям подготовки 36.03.02 Зоотехния, профиль «Технология производства продукции животноводства», 35.03.01 Лесное дело, профиль «Лесное хозяйство», 35.03.07 Технология производства и переработки сельскохозяйственной продукции, профиль «Технология производства и переработки продукции животноводства». </t>
  </si>
  <si>
    <t>курса повышения</t>
  </si>
  <si>
    <t>3-4  курсов направления подготовки 43.03.02 Туризм, профиль «Технология и организация услуг на предприятиях индустрии туризма» заочной формы обучения естественно-географического факультета.</t>
  </si>
  <si>
    <t>4 курса направления подготовки "География" очной формы обучения, и для 3-4  курсов направления подготовки 43.03.02 Туризм, профиль «Технология и организация услуг на предприятиях индустрии туризма» заочной формы обучения естественно-географического факультета.</t>
  </si>
  <si>
    <t>1-го курса высшего  профессионального образования физико-математического факультета для направления подготовки 09.03.03 "Прикладная информатика" и для студентов 2-го курса 02.03.02 "Фундаментальная информатика и информационные технологии".</t>
  </si>
  <si>
    <t>4 курса, обучающихся по направлениям 09.03.03 Прикладная информатика, профиль «Прикладная информатика в информационной безопасности».</t>
  </si>
  <si>
    <t>2 курса, обучающихся по направлениям 09.03.03 Прикладная информатика, профиль «Прикладная информатика в информационной безопасности», 02.03.02 Фундаментальные информатика и информационные технологии, профиль «Программирование и информационные технологии».</t>
  </si>
  <si>
    <t>4  курса  направления подготовки 09.03.03 Прикладная информатика, профиль "Прикладная информатика в информационной безопасности" и 2 курса направления подготовки 02.03.02 Фундаментальная информатика и информационные технологии, профиль "Программирование и информационные технологии", </t>
  </si>
  <si>
    <t>4 курса по направлению подготовки 44.03.05. Педагогическое образование (с двумя профилями подготовки) «Физика» и «Астрономия».</t>
  </si>
  <si>
    <t>очного форм обучения физико-математического факультета. </t>
  </si>
  <si>
    <t>физико-математического факультета очной формы обучения</t>
  </si>
  <si>
    <t>1-2 курсов физико-математического факультета направления подготовки Педагогическое образование.</t>
  </si>
  <si>
    <t>3 курса педагогического направления подготовки с двумя профилями "Математика" и "Информатика" ФМФ.</t>
  </si>
  <si>
    <t>слушателей подготовительного отделения.</t>
  </si>
  <si>
    <t>2  курса ГМУ экономического факультета . </t>
  </si>
  <si>
    <t>35.04.04 Агрономия, направленность (программы) «Управление и экономическая безопасность в агробизнесе».</t>
  </si>
  <si>
    <t>35.03.05 «Садоводство», 35.03.04 «Агрономия», 35.03.01 «Лесное дело».</t>
  </si>
  <si>
    <t>35.03.01 Лесное дело, 35.03.04 Агрономия, 35.03.05 Садоводство и 36.05.01 Ветеринария</t>
  </si>
  <si>
    <t>35.03.01. Лесное дело </t>
  </si>
  <si>
    <t>35.03.05 Садоводство, 35.03.01 Лесное дело.</t>
  </si>
  <si>
    <t>35.03.04  Агрономия.</t>
  </si>
  <si>
    <t>44.04.01 Педагогическое образование направленность (программа) «Управление дошкольным образованием» квалификацией Магистр.</t>
  </si>
  <si>
    <t>44.03.05 Педагогическое образование (с двумя профилями подготовки) профили «Начальное образование» и «Русский язык», «Начальное образование» и «Информатика», «Дошкольное образование» и «Начальное образование» очной и заочной форм обучения. Может быть использовано педагогами, повышающими свою квалификацию, слушателями профессиональной переподготовки программы «Педагогика и методика начального образования»</t>
  </si>
  <si>
    <t>44.03.05 Педагогическое образование (с двумя профилями подготовки), профили «Дошкольное образование» и "Дополнительное (музыкальное) образование", "Дошкольное образование" и "Родной язык, литература", "Дошкольное образование" и "Родной (тувинский) язык".</t>
  </si>
  <si>
    <t>04.03.01 Химия, профиль «Преподавание химии в образовательных учреждениях».  </t>
  </si>
  <si>
    <t>44.02.01 «Педагогическое образование» направленности (программа) «Управление образовательными системами» воздействие.  </t>
  </si>
  <si>
    <t>44.04.01 Педагогическое образование (магистратура).</t>
  </si>
  <si>
    <t>44.03.05 «Педагогическое образование», профили «Технология» и «Дополнительное образование».</t>
  </si>
  <si>
    <t>1 курса специальности  44.02.05. Коррекционная педагогика в начальном образовании очной формы обучения СПО КПК.</t>
  </si>
  <si>
    <t>3 курса специальности 46.02.01 Документационное обеспечение управления и архивоведение заочной формы обучения</t>
  </si>
  <si>
    <t>1 курса (часть 2) специальности 49.02.01 Физическая культура и 49.02.02. Адаптивная физическая культура, 44.02.01. Преподавание в начальных классах, 44.02.02. Дошкольное образование, 44.02.03. Специальное дошкольное образование, 44.02.05. Коррекционная педагогика в начальном образовании, 44.02.03. Педагогика дополнительного образования очной формы обучения СПО КПК.</t>
  </si>
  <si>
    <t>1 курса специальности  44.02.01. Дошкольное образование, 44.02.04. Специальное дошкольное образование очной формы обучения СПО КПК.</t>
  </si>
  <si>
    <t>3 курса специальности 46.02.01. Документационное обеспечение управления и архивоведения заочной формы обучения СПО КПК.</t>
  </si>
  <si>
    <t>1 курса специальности 44.02.02 Преподавание в начальных классах.</t>
  </si>
  <si>
    <t>среднего профессионального образования специальности «Адаптивная физическая культура». </t>
  </si>
  <si>
    <t>44.02.01. «Дошкольное образование», 44.02.01 «Преподавание в начальных классах», 49.02.01. «Физическая культура» образовательной программы подготовки специалистов среднего звена. </t>
  </si>
  <si>
    <t> 2 курса среднего профессионального образования для  направления подготовки 44.02.05 Коррекционная педагогика в начальном образовании</t>
  </si>
  <si>
    <t>1 курса среднего профессионального образования для  всех направлений подготовки.</t>
  </si>
  <si>
    <t>студентов Кызылского педагогического колледжа.</t>
  </si>
  <si>
    <t>1 курса по подготовке специалистов среднего звена в соответствии с ФГОС по специальности среднего профессионального образования 44.02.02 «Преподавание в начальных классах».</t>
  </si>
  <si>
    <t>39.03.03 Организация работы с молодежью, 51.03.02 Народная художественная культура.</t>
  </si>
  <si>
    <t> 1 курса направления подготовки бакалавриата 44.03.05 Педагогическое образование (с двумя профилями подготовки)</t>
  </si>
  <si>
    <t>колледжа очной и заочной формы обучения ФГОС 4.</t>
  </si>
  <si>
    <t xml:space="preserve">1. Лекции – 29
2. Тест – 10
3. Глоссарий – 34 термина
4. Банк вопросов – 180 вопросов
5. Анкета – 2 
6. Задание – 2  </t>
  </si>
  <si>
    <t>1. Глоссарий (34 терминов)
2. Лекции – 33
3. Задания – 12
4. Тесты – 9
5. Банк вопросов 180 вопросов
6. Гиперссылки- 8</t>
  </si>
  <si>
    <t>1. Глоссарий – 610 терминов
2. Лекции – 25
3. Тесты - 9
4. Задания -8
5. Банк вопросов – 455 вопросов</t>
  </si>
  <si>
    <t xml:space="preserve">Логопедические технологии. Часть 2.    </t>
  </si>
  <si>
    <t xml:space="preserve">Проектирование образовательного пространства. Версия 2   </t>
  </si>
  <si>
    <t>Кара-оол Любовь Салчаковна, Ховалыг Алена Олеговна</t>
  </si>
  <si>
    <t>Марюхина Валентина Викторовна, Маады Сайзана Салчаковна</t>
  </si>
  <si>
    <t>19.09.2024г протокол №1</t>
  </si>
  <si>
    <t>1. Глоссарий (75 терминов)
2. Лекции – 4 
3. Тесты – 6
4. Банк вопросов – 194 вопросов
5. Эл. страница – 4</t>
  </si>
  <si>
    <t>1. Глоссарий (105 терминов)
2. Лекции – 12
3. Тесты – 6
4. Презентации – 3
5. Банк вопросов – 145 вопросов
6. Эл. страница – 1
7. ПДФ файл - 6</t>
  </si>
  <si>
    <t>44.03.03 Специальное (дефектологическое) образование, профиль «Логопедия».</t>
  </si>
  <si>
    <t>44.03.05. «Педагогическое образование (с двумя профилями)».</t>
  </si>
  <si>
    <t>Основы оперативно-розыскной деятельности.</t>
  </si>
  <si>
    <t>Финансовое право. Версия 2.</t>
  </si>
  <si>
    <t>Финансовый анализ и учёт. Часть 2</t>
  </si>
  <si>
    <t>Ресурсосберегающие технологии эксплуатации наземных транспортно-технологических средств</t>
  </si>
  <si>
    <t>Техническое обслуживание и ремонт горных машин и оборудование</t>
  </si>
  <si>
    <t>Ондар Алдын-Херел Эзир-оолович, Монгуш Азияна Сарыг-ооловна</t>
  </si>
  <si>
    <t>1. Глоссарий - 80 терминов
2. Лекции – 9
3. Задания – 4
4. Презентации-4
5. Банк вопросов – 120 вопросов
6. Тесты -5</t>
  </si>
  <si>
    <t>1. Глоссарий - 176 терминов
2. Лекции – 10
3. Авторская видеолекция -1
4. Пакет SCORM – 12
5. ЭУК Лань - 9
6. Семинар -1,
7. Тесты – 3
8. Банк вопросов - 126 вопросов
9. Задания – 21
10. Страница –14 
11. Файл -14
12. Гиперссылки – 4</t>
  </si>
  <si>
    <t>1. Глоссарий - 220 терминов
2. Лекции – 33
3. Задания – 8
4. Презентации - 15 
5. Банк вопросов – 400 вопросов
6. Тесты -9</t>
  </si>
  <si>
    <t>1. Глоссарий - 50 терминов
2. Лекции – 24
3. Задания – 9
4. Презентации - 12 
5. Банк вопросов – 200 вопросов
6. Тесты - 5</t>
  </si>
  <si>
    <t>1. Глоссарий - 50 терминов
2. Лекции – 20
3. Задания – 98
4. Презентации - 10 
5. Банк вопросов – 200 вопросов
6. Тесты - 5</t>
  </si>
  <si>
    <t>17.10.2024г протокол №2</t>
  </si>
  <si>
    <t>38.03.04 Государственное и муниципальное управление профиль "Региональное управление", 38.03.01 Экономика, профили "Бухгалтерский учёт", 38.03.01 Экономика, профиль "Цифровая экономика"</t>
  </si>
  <si>
    <t>23.05.01 «Наземные транспортно-технологические средства», по специализации «Подъемно-транспортные, строительные, дорожные средства и оборудование»</t>
  </si>
  <si>
    <t>21.05.04 «Горное дело», по специализации «Горные машины и оборудование»</t>
  </si>
  <si>
    <t>1. Глоссарий - 31 термин
2. Лекции – 4
3. Тесты – 2
4. Банк вопросов - 65 вопросов
5. Страница – 3</t>
  </si>
  <si>
    <t>1. Глоссарий (94 терминов)
2. Тесты – 2
3. Банк вопросов (80 вопросов)
4. Гиперссылка– 4
5. Задание – 6
6. Страница - 2                                                  7. Презентации-3</t>
  </si>
  <si>
    <t>Геомеханическое обеспечение подземных горных работ</t>
  </si>
  <si>
    <t>Управление качеством продукции</t>
  </si>
  <si>
    <t xml:space="preserve">1. Глоссарий – 66 терминов
2. Лекции – 26
3. Задание - 4
4. Тест -5
5. Банк вопросов – 200 вопросов
6. Презентации – 14 </t>
  </si>
  <si>
    <t>22.11.2024г протокол №3</t>
  </si>
  <si>
    <t>1. Глоссарий – 26 терминов
2. Лекции – 12
3. Задание - 4
4. Тест -4
5. Банк вопросов – 96 вопросов</t>
  </si>
  <si>
    <t>Средства механизации строительства</t>
  </si>
  <si>
    <t>Информационные технологии в механизации строительства</t>
  </si>
  <si>
    <t>Управление бизнес-процессами</t>
  </si>
  <si>
    <t>Финансовая грамотность</t>
  </si>
  <si>
    <t>Основы проектной деятельности</t>
  </si>
  <si>
    <t>Чтение на китайском языке</t>
  </si>
  <si>
    <t>Реализация мероприятий комплексного плана противодействия идеологии терроризма в РФ Версия 2</t>
  </si>
  <si>
    <t>Безопасность на транспорте</t>
  </si>
  <si>
    <t>Манчык-Сат Чодураа Сергеевна, Монгуш Аржаана Кырган-ооловна, Серээжикпей Анна Александровна</t>
  </si>
  <si>
    <t>Доржу Урана Валериевна, Cарыг Сайлыкмаа Кызыл-ооловна, Чанзан Сай-Суу Анатольевна</t>
  </si>
  <si>
    <t>Шактар Ойнарина Очуровна, Хомушку Аяна Мергеновна, Бичи-оол Елена Карловна</t>
  </si>
  <si>
    <t>Основы математического анализа 3. Версия 2</t>
  </si>
  <si>
    <t>математики и МПМ</t>
  </si>
  <si>
    <t>1. Глоссарий – 182 термина
2. Лекции – 19
3. Задание - 5
4. Тест - 6
5. Банк вопросов – 270 вопросов
6. Презентации – 5</t>
  </si>
  <si>
    <t>1. Глоссарий – 281 термина
2. Лекции – 18
3. Задание - 4
4. Тест - 5
5. Банк вопросов – 214 вопросов</t>
  </si>
  <si>
    <t>1. Глоссарий – 110 термина
2. Лекции – 21
3. Тест - 8
4. Банк вопросов – 250 вопросов
5. ЭУК конструктор – 2
6. Презентации –5
7. Задание –5</t>
  </si>
  <si>
    <t>1. Глоссарий – 173 термина
2. Лекции – 22
3. ПДФ файл - 6
4. Тест - 8
5. Банк вопросов – 350 вопросов
6. ЭУК конструктор – 21
7. Гиперссылки - 15</t>
  </si>
  <si>
    <t>1. Глоссарий – 460 термина
2. Лекции – 24
3. Презентации- 24
4. Тест - 7
5. Банк вопросов – 300 вопросов</t>
  </si>
  <si>
    <t>1. Глоссарий – 173 термина
2. Лекции – 5
3. Тест - 6
4. Банк вопросов – 150 вопросов
5. Задание – 15</t>
  </si>
  <si>
    <t>1. Глоссарий – 200 терминов
2. Лекции – 15
3. Тест - 8
4. Банк вопросов – 250 вопросов
5. Задание – 10</t>
  </si>
  <si>
    <t>1. Глоссарий – 62 терминов
2. Лекции – 9
3. Тест - 3
4. Банк вопросов – 208 вопросов
5. Задание – 5
6. Страница – 3
7. Гиперссылки – 1
8. Презентация - 5</t>
  </si>
  <si>
    <t>1. Глоссарий – 108 терминов
2. Лекции – 9
3. Тест - 10
4. Банк вопросов – 108 вопросов
5. Задание – 9
6. Гиперссылки – 5</t>
  </si>
  <si>
    <t>1. Глоссарий – 32 термина
2. Лекции – 27 (интерактивных 9)
3. Тест - 5
4. Банк вопросов – 427 вопросов
5. ПДФ файл – 9
6. Элемент страница – 1</t>
  </si>
  <si>
    <t>Доржу Намдолмаа Сурун-ооловна, Монгуш Долаана Шолбан-ооловна, Ооржак Чимис Омаковна, Тюлюш Айза Рэнценовна</t>
  </si>
  <si>
    <t>Заика Валентин Викторович, Дандаа Олеся Викторовна, Куксина Долаана Кызыл-ооловна</t>
  </si>
  <si>
    <t>Самдан Андрей Михайлович</t>
  </si>
  <si>
    <t>Аракчаа Любовь Дактыновна</t>
  </si>
  <si>
    <t xml:space="preserve">Донгак Чейнеш Геннадьевна </t>
  </si>
  <si>
    <t xml:space="preserve">Серээжикпей Анна </t>
  </si>
  <si>
    <t>общеинженерные дисциплины</t>
  </si>
  <si>
    <t>строительство и жилищно-коммунальное хозяйство</t>
  </si>
  <si>
    <t>ПЦК русского и русского и тувинского языков</t>
  </si>
  <si>
    <t>Материаловедение</t>
  </si>
  <si>
    <t>Строительно-конструкционные материалы. Версия 2</t>
  </si>
  <si>
    <t>Эксплуатационная безопасность и надежность объектов ЖКК</t>
  </si>
  <si>
    <t>Малая механизация в строительстве</t>
  </si>
  <si>
    <t>Организация производства и менеджмент</t>
  </si>
  <si>
    <t>Особенности рассмотрения отдельных категорий гражданских дел.</t>
  </si>
  <si>
    <t>Практика устной и письменной речи китайского языка. Часть 1</t>
  </si>
  <si>
    <t>Подготовка к ОГЭ к английскому языку для школьников</t>
  </si>
  <si>
    <t>Семьеведение</t>
  </si>
  <si>
    <t>Социология девиантного поведения. Часть 1</t>
  </si>
  <si>
    <t>Социология делинквентентности. Часть 1</t>
  </si>
  <si>
    <t>Социальная работа с семьей</t>
  </si>
  <si>
    <t>Социально-педагогическое обеспечение работы с молодежью</t>
  </si>
  <si>
    <t xml:space="preserve">История социальной работы </t>
  </si>
  <si>
    <t xml:space="preserve">Методология и методы психолого- педагогических исследований </t>
  </si>
  <si>
    <t xml:space="preserve">Конфликтология </t>
  </si>
  <si>
    <t>Методика преподавания психологии</t>
  </si>
  <si>
    <t>История психологии.</t>
  </si>
  <si>
    <t>Экспериментальная психология.</t>
  </si>
  <si>
    <t>Анатомия и физиология человека. Часть 2</t>
  </si>
  <si>
    <t>Профилактика терроризма (36 ч) Версия 2</t>
  </si>
  <si>
    <t xml:space="preserve">Зоология беспозвоночных. Часть 1. </t>
  </si>
  <si>
    <t>История и методология биологии</t>
  </si>
  <si>
    <t>Основы ботаники</t>
  </si>
  <si>
    <t>Современные проблемы науки и производства в области агрономии. Часть 2.</t>
  </si>
  <si>
    <t xml:space="preserve">Защита растений. Часть 2 </t>
  </si>
  <si>
    <t>Управление лесами и природопользованием</t>
  </si>
  <si>
    <t>Зоогигиена. Часть 2</t>
  </si>
  <si>
    <t>Технология побочной продукции</t>
  </si>
  <si>
    <t>Методика преподавания по программам дополнительного образования в области технического творчества. Часть 1</t>
  </si>
  <si>
    <t>Основы организации внеурочной работы в начальном общем образовании</t>
  </si>
  <si>
    <t>Русский язык с методикой преподавания (1 часть)</t>
  </si>
  <si>
    <t>Введение в экономическую теорию.</t>
  </si>
  <si>
    <t>Финансовая грамотность.</t>
  </si>
  <si>
    <t>Экономика общественного сектора.</t>
  </si>
  <si>
    <t>Организация деятельности Центрального банка. Часть 2.</t>
  </si>
  <si>
    <t>Комплексный экономический анализ предприятий</t>
  </si>
  <si>
    <t>Торги и государственные закупки</t>
  </si>
  <si>
    <t>Этические и правовые нормы при работе с информацией</t>
  </si>
  <si>
    <t>19.12.2024г протокол №4</t>
  </si>
  <si>
    <t>1. Глоссарий – 20 терминов
2. Лекции – 10
3. Банк вопросов – 202 вопроса
4. ЭУК конструктор ЭБС Лань - 2
5. Книги ЭБС IPR BOOKS – 1
6. Тесты – 4
7. Презентация – 2
8. Элемент страница -1</t>
  </si>
  <si>
    <t>1. Глоссарий - 56 терминов
2.  Лекции – 9 (интерактивные)
3. Банк вопросов – 211 вопросов
4. Тесты -7
5. Презентация -3</t>
  </si>
  <si>
    <t>1. Глоссарий - 59 терминов
2.  Лекции – 10
3. Банк вопросов –100 вопросов
4. Тесты -3
5. Презентация - 5</t>
  </si>
  <si>
    <t>1. Глоссарий - 62 термина
2. Лекции – 15
3. Тесты – 3
4. Банк вопросов (100 вопросов)
5. Задания – 8</t>
  </si>
  <si>
    <t>1. Глоссарий (51 терминов)
2. Лекции – 23
3. Тесты – 4
4. Банк вопросов (150 вопросов)
5. Задания – 20</t>
  </si>
  <si>
    <t>1. Глоссарий - 46 терминов
2.  Лекции – 9 
3. Банк вопросов – 80 вопросов
4. Видеолекции - 2
5. Тесты -1
6. Задания -9
7. Страница – 4
8. ПДФ файл – 3
9. Гиперссылки -10
10. Элемент ЭУК Лань -31
11. Книги ЭБС IPR BOOKS - 1</t>
  </si>
  <si>
    <t>1. Глоссарий - 201 термин
2.  Лекции – 4 
3. Банк вопросов – 210 вопросов
4. Гиперссылки - 1
5. Тесты -4
6. Задания -3
7. Презентация - 10</t>
  </si>
  <si>
    <t>1. Глоссарий - 12 терминов
2. Лекции - 6
3. Тесты - 1
4. Банк вопросов - 116 вопросов
5. Презентация - 1</t>
  </si>
  <si>
    <t>1. Глоссарий – 70 терминов
2. Лекции – 17
3. Банк вопросов – 265 вопросов
4. Тесты – 7
5. Элемент страница - 5</t>
  </si>
  <si>
    <t>1. Глоссарий - 50 терминов
2.  Лекции – 23 
3. Банк вопросов – 150 вопросов
4. Тесты - 4
5. Задания - 1
6. Семинар – 2
7. Элемент страница - 1</t>
  </si>
  <si>
    <t>1. Глоссарий – 51 термин
2. Лекции – 12
3. Банк вопросов – 120 вопросов
4. Тесты - 4
5. Задания - 3</t>
  </si>
  <si>
    <t>1. Глоссарий – 143 термина
2. Лекции – 30
3. Банк вопросов – 365 вопросов
4. Тесты -8
5. Задания – 5
6. Семинар – 2
7. Презентация 12</t>
  </si>
  <si>
    <t xml:space="preserve">1. Глоссарий – 63
2. Лекции – 11
3. Тесты – 3
4. Банк вопросов – 117 вопросов
5. Видеолекция – 1
6. Презентация – 4
7. Задание – 4
8. Семинар – 2
9. Тест – 3
10. Вики – 1 </t>
  </si>
  <si>
    <t>1. Глоссарий (181 термин)
2. Лекции – 32
3. Тесты – 6
4. Банк вопросов (428 вопросов)
5. Страница – 17</t>
  </si>
  <si>
    <t>1. Глоссарий (181 термин)
2. Лекции – 16
3. Тесты – 5
4. Банк вопросов (110 вопросов)
5. Страница – 53
6. Презентация - 1</t>
  </si>
  <si>
    <t>1. Глоссарий (181 термин)
2. Лекции – 30
3. Тесты – 5
4. Банк вопросов (476 вопросов)
5. Страница – 14
6. Презентация - 10</t>
  </si>
  <si>
    <t>1. Глоссарий – 12 терминов
2. Лекции – 5
3. Тесты – 5
4. Банк вопросов – 164 вопроса
5. Задание – 2
6. Презентация -1</t>
  </si>
  <si>
    <t>1. Глоссарий – 32 термина 
2. Лекции -1
3. Тесты – 5
4. Банк вопросов – 120 вопросов
5. Презентация - 8</t>
  </si>
  <si>
    <t xml:space="preserve">1. Глоссарий – 88 терминов
2. Лекции – 12
3. Тесты – 9 
4. Страницы – 3
5. Банк вопросов – 152 вопроса </t>
  </si>
  <si>
    <t>1. Глоссарий -162 термина
2. Лекции – 11
3. Банк вопросов – 124
4. Тесты -3
5. Презентация - 9</t>
  </si>
  <si>
    <t xml:space="preserve">1. Глоссарий – 62 термина
2. Лекции – 9
3. Банк вопросов – 146 вопросов
4. Тесты - 5
5. Задания – 9
6. Гиперссылки – 3
7. ПДФ файл - 1
</t>
  </si>
  <si>
    <t>1. Глоссарий – 200 терминов
2. Лекции – 9
3. Тесты – 3
4. Банк вопросов – 170 вопросов
5. Элемент страница - 9</t>
  </si>
  <si>
    <t>1. Глоссарий – 93 термина
2. Лекции – 9
3. Тесты – 3
4. Банк вопросов – 176 вопросов
5. Задания – 6
6. Презентация 6</t>
  </si>
  <si>
    <t>1. Глоссарий – 128 терминов
2. Лекции – 2
3. Тесты – 5
4. Банк вопросов – 110
5. Элемент страница – 1
6. Презентация – 5
7. ПДФ файл -5
8. Гиперссылки 1</t>
  </si>
  <si>
    <t>1. Глоссарий – 132 термина
2. Лекции – 15
3. Задание -22
4. Тесты -5
5. Презентации – 13
6. Банк вопросов – 150 вопросов
7. Элемент файл -1</t>
  </si>
  <si>
    <t>1. Глоссарий – 155 терминов
2. Лекции – 10
3. Задание - 17
4. Тесты - 7
5. Презентации – 7
6. Банк вопросов – 150 вопросов
7. Элемент файл -1</t>
  </si>
  <si>
    <t>1. Глоссарий – 101 термин
2. Лекции – 6
3. Банк вопросов – 200 вопросов
4. Элемент страница – 18
5. Презентация – 5
6. Тесты - 5</t>
  </si>
  <si>
    <t>1. Глоссарий - 50
2. Лекции - 8
3. Тесты - 3
4. Банк вопросов - 80 вопросов
5. Гиперссылка - 6
6. Презентация - 3
7. Страница - 2</t>
  </si>
  <si>
    <t>1. Глоссарий – 60 терминов
2. Лекции – 9
3. Банк вопросов – 120 вопросов 
4. Задания – 6
5. Тесты - 4</t>
  </si>
  <si>
    <t>1. Глоссарий – 35 терминов
2. Лекции – 8
3. Банк вопросов – 80 вопросов 
4. Задания – 6
5. Тесты - 8
6. Презентация -1</t>
  </si>
  <si>
    <t>1. Глоссарий – 126 терминов
2. Лекции - 19
3. Задания - 13
4. Банк вопросов – 145 вопросов 
5. Тест - 3</t>
  </si>
  <si>
    <t>1. Глоссарий – 323 термина
2. Лекции – 19
3. Банк вопросов – 350 вопросов
4. Задания – 6
5. Презентация – 12
6. Тесты - 7</t>
  </si>
  <si>
    <t>1. Глоссарий – 103 термина
2. Лекции – 21
3. Банк вопросов – 250 вопросов
4. Задания – 5
5. Презентация – 5
6. Тесты – 6
7. ЭУК конструктор ЭБС Лань- 7</t>
  </si>
  <si>
    <t>1. Глоссарий – 229 терминов
2. Лекции – 37
3. Банк вопросов – 300 вопросов
4. Задания – 4
5. Презентация – 37
6. Тесты – 7
7. ЭУК конструктор - 1</t>
  </si>
  <si>
    <t>1. Глоссарий – 460 терминов
2. Лекции – 18
3. Презентации – 18
4. Банк вопросов – 300 вопросов
5. Тесты -7</t>
  </si>
  <si>
    <t>1. Глоссарий – 351 термин
2. Лекции – 20
3. Презентации – 20
4. Банк вопросов – 300 вопросов
5. Тесты -6</t>
  </si>
  <si>
    <t>1. Глоссарий - 410 терминов
2. Лекции - 9
3. Презентации - 8
4. Банк вопросов - 250 вопросов
5. Тесты - 10</t>
  </si>
  <si>
    <t>1. Глоссарий - 27 терминов
2. ЭУК конструктор ЭБС Лань - 5
3. Презентации - 18
4. Банк вопросов - 379 вопросов
5. Тесты - 6</t>
  </si>
  <si>
    <t>1. Глоссарий - 20 терминов
2. Лекции - 11
3. Презентации - 8
4. Банк вопросов - 485 вопросов
5. Тесты - 4
6. Задания - 10</t>
  </si>
  <si>
    <t>1. Глоссарий - 60 терминов
2. Лекции - 29
3. Элемент страница - 4
4. Банк вопросов - 108 вопросов
5. Тесты - 3
6. Задания - 16</t>
  </si>
  <si>
    <t>21.05.04 «Горное дело», по специализации «Подземная разработка пластовых месторождений»</t>
  </si>
  <si>
    <t>21.05.04 Горное дело</t>
  </si>
  <si>
    <t>08.01.03 «Строительство».</t>
  </si>
  <si>
    <t>23.05.01 Наземные транспортно-технологические средства, специализация «Подъемно-транспортные, строительные, дорожные средства и оборудование».</t>
  </si>
  <si>
    <t>38.03.01 Экономика, 38.03.02 Менеджмент, 38.03.04 Государственное и муниципальное управление.</t>
  </si>
  <si>
    <t>38.03.01 Экономика, 38.03.04 Государственное и муниципальное управление.</t>
  </si>
  <si>
    <t>44.05.03 ПО (с двумя профилями подготовки), профили "Иностранный язык (английский язык)" и "Иностранный язык (китайский язык)". </t>
  </si>
  <si>
    <t> 44.03.05 Педагогическое образование (с двумя профилями подготовки) «Русский язык» и «Иностранный язык (китайский язык)»» и 44.03.05 Педагогическое образование (с двумя профилями подготовки) «Иностранный язык (английский язык)» и «Иностранный язык (китайский язык)»</t>
  </si>
  <si>
    <t>программе повышения.</t>
  </si>
  <si>
    <t>«Педагогическое образование», профили "География" и "Безопасность жизнедеятельности", "Физическая культура" и "Безопасность жизнедеятельности" .</t>
  </si>
  <si>
    <t>3.03.01 "Теплоэнергетика и теплотехника, профиль «Теплоснабжение».13.03.02 Электроэнергетика и электротехника, профиль «Электроснабжение». </t>
  </si>
  <si>
    <t>08.03.01 Строительство, профиль "Промышленное и гражданское строительство" очной и заочной форм обучения.</t>
  </si>
  <si>
    <t>08.03.01 Строительство, профиль «Техническая эксплуатация объектов ЖКХ» и 38.03.10 Жилищное хозяйство и коммунальная инфраструктура, профиль «Управление городским хозяйством».</t>
  </si>
  <si>
    <t>40.03.01 Юриспруденция очной и заочной форм обучения. </t>
  </si>
  <si>
    <t> школьников 9 классов.</t>
  </si>
  <si>
    <t xml:space="preserve">39.03.02  «Социальная работа», профиль подготовки «Социальная работа в образовании»  </t>
  </si>
  <si>
    <t>44.03.02 Психолого-педагогическое образование, 37.03.01 Психология. Курс «Организация самостоятельной и научно-исследовательской работы»</t>
  </si>
  <si>
    <t>4.03.05 Педагогическое образование (с двумя профилями подготовки).</t>
  </si>
  <si>
    <t>44.03.02 Психолого-педагогическое образование и 37.03.01. Психологическое консультирование</t>
  </si>
  <si>
    <t>06.03.01 Биология, 44.03.05 Педагогическое образование с двумя профилями подготовки «Биология» и «Химия», «Биология» и «Физическая культура», «Биология» и «География».</t>
  </si>
  <si>
    <t>06.03.01 Биология, профиль «Фундаментальная и прикладная биология».</t>
  </si>
  <si>
    <t>04.03.01 Химия, профиль «Фармацевтическая химия»</t>
  </si>
  <si>
    <t>35.03.01«Лесное дело»</t>
  </si>
  <si>
    <t>36.03.02 Зоотехния (профиль «Разведение, генетика и селекция») </t>
  </si>
  <si>
    <t>38.03.01 «Экономика», профили «Бухгалтерский учёт, анализ и аудит» и  «Цифровая экономика».</t>
  </si>
  <si>
    <t>38.03.01 Экономика, профиль «Цифровая экономика».</t>
  </si>
  <si>
    <t>38.03.01 Экономика профиль «Финансы и кредит».</t>
  </si>
  <si>
    <t>38.03.02 Менеджмент, профиль «Управление малым бизнесом» всех форм обучения.</t>
  </si>
  <si>
    <t>44.03.05 "Педагогическое образование"</t>
  </si>
  <si>
    <t>Педагогическое образование, профили Информатика, Математика и профили Математика и Информатика того же направления.</t>
  </si>
  <si>
    <t>Социальные опасности и защита от них</t>
  </si>
  <si>
    <t>Строительство и реконструкция горных предприятий.</t>
  </si>
  <si>
    <t>Информационные технологии в социальной сфере.</t>
  </si>
  <si>
    <t>Педагогика. Часть 2</t>
  </si>
  <si>
    <t>Развитие и воспитание детей раннего возраста в семье и образовательной организации</t>
  </si>
  <si>
    <t>Технология обучения письму и каллиграфии.</t>
  </si>
  <si>
    <t>Ветеринарная экология</t>
  </si>
  <si>
    <t>Кадровое делопроизводство. Часть 2</t>
  </si>
  <si>
    <t>Современная языковая ситуация и проблемы в филологическом образовании</t>
  </si>
  <si>
    <t>Теория и методика экологического образования дошкольников (ЗФО)</t>
  </si>
  <si>
    <t>Серен-Чимит Орлана Олеговна, Сарыг Сайлыкмаа Кызыл-ооловна</t>
  </si>
  <si>
    <t>Хурен-оол Стелла Херел-ооловна, Яхмеров Артур Тахирович</t>
  </si>
  <si>
    <t>Монгуш Виктория Чарызоловна, Оюн Арана Михайловна</t>
  </si>
  <si>
    <t>анатомии, физиологии и БЖД</t>
  </si>
  <si>
    <t>20.02.2025г протокол №6</t>
  </si>
  <si>
    <t>Родной язык. Фонетика. Версия 2</t>
  </si>
  <si>
    <t xml:space="preserve">1. Глоссарий – 55 терминов
2. Лекции – 4
3. Банк вопросов -235 вопросов
4. Тесты -5
5. Задания – 4
6. ЭУК- конструктор -2
7. Гиперссылка – 4
8. Периодика ЭБС -1
9. Элемент файл – 1 </t>
  </si>
  <si>
    <t xml:space="preserve">1. Глоссарий – 40 терминов 
2. Лекции – 9 
3. Тесты – 4
4. Элемент задание – 9
5. Презентации -2
6. Элемент файл- 1 
7. Элемент страница – 3
8. Банк вопросов - 110 вопросов </t>
  </si>
  <si>
    <t>1. Глоссарий – 12 терминов
2. Лекции – 9
3. Тесты - 3
4. Гиперссылка – 8
5. Элемент задание – 6
6. Банк вопросов – 80 вопросов</t>
  </si>
  <si>
    <t>1. Глоссарий – 51 термин
2. Лекции – 16
3. Тесты - 4
4. Гиперссылка (в элементе страница) – 8
5. Элемент задание – 4
6. Банк вопросов – 128 вопросов
7. Презентации – 3
8. Семинар - 2</t>
  </si>
  <si>
    <t>1. Глоссарий – 243 термина
2. Лекции – 16
3. Тесты – 4
4. Банк вопросов – 120
5. Презентации – 16</t>
  </si>
  <si>
    <t>1. Глоссарий – 243 термина
2. Лекции – 9
3. Тесты – 3
4. Банк вопросов – 150</t>
  </si>
  <si>
    <t>1. Глоссарий – 49 терминов
2. Лекции – 12
3. Тесты – 3
4. Банк вопросов – 86 вопросов
5. Презентация - 12</t>
  </si>
  <si>
    <t>1. Глоссарий – 116 терминов
2. Лекции – 7
3. Задание – 6
4. Тесты – 3
5. Банк вопросов – 100 вопросов
6. Презентация - 7</t>
  </si>
  <si>
    <t>1. Лекции- 2
2. Лекция в виде презентации –7
3. Тесты – 4
4. Банк вопросов -164 вопроса
5. Файл – 1
6. Задания – 3</t>
  </si>
  <si>
    <t>1. Глоссарий – 47 терминов
2. Лекции- 12
3. Тесты – 14
4. Банк вопросов -136 вопросов
5. Элемент файл – 4
6. Элемент страница – 1</t>
  </si>
  <si>
    <t>1. Глоссарий – 47 терминов
2. Лекции- 9
3. Тесты – 3
4. Банк вопросов -80 вопросов
5. Элемент задание - 5
6. Элемент страница – 2</t>
  </si>
  <si>
    <t>44.03.05 Педагогическое образование с двумя профилями «Родной язык, литература» и «Иностранный (английский) язык» ; "Родной язык, литература" и "Иностранный язык (монгольский язык )"ТувГУ.</t>
  </si>
  <si>
    <t>5 курса специальности 21.05.04  "Горное дело" очной и заочной форм обучения.</t>
  </si>
  <si>
    <t>04.03.01 Химия, профиль «Преподавание химии в образовательных учреждениях».  </t>
  </si>
  <si>
    <t>44.03.05. ПО ( с двумя профилями образования) Дошкольное образование и Родной (тувинский) язык).</t>
  </si>
  <si>
    <t>44.03.05 Педагогическое образование (с двумя профилями подготовки), профили «Начальное образование» и «Русский язык», профили «Начальное образование» и «Организация внеурочной деятельности»</t>
  </si>
  <si>
    <t>Лесомелиорация ландшафтов.</t>
  </si>
  <si>
    <t>Великая отечественная война: без срока давности</t>
  </si>
  <si>
    <t>Очур Надежда Михайловна, Алдын-оолов Айдын Валерьевич, Сундуй Эдуарда Андреевна</t>
  </si>
  <si>
    <t>23.01.2025г протокол №5</t>
  </si>
  <si>
    <t>1. Лекции – 3
2. Тесты – 2 
3. ЭУК-конструктор ЭБС Лань – 2
4. Гиперссылка – 2 
5. Глоссарий – 107
6. Задания – 4
7. Банк вопросов – 110 вопросов
8.  ПДФ-файл – 1</t>
  </si>
  <si>
    <t>1. Глоссарий – 134 термина
2. Лекции – 8
3. Элемент задание -6
4. Банк вопросов – 120 вопросов
5. Тесты – 3</t>
  </si>
  <si>
    <t>35.03.01 Лесное дело, профиль «Лесное хозяйство».</t>
  </si>
  <si>
    <t xml:space="preserve"> очной и заочной форм обучения  всех направлений подготовки ТувГУ.</t>
  </si>
  <si>
    <t>36.03.01. Ветеринарно-санитарная экспертиза, профиль "Ветеринарно-санитарная экспертиза производств, предприятий переработки и торговли".</t>
  </si>
  <si>
    <t xml:space="preserve">для магистрантов филологического факультета Тувинского государственного университета.  </t>
  </si>
  <si>
    <t>для студентов 2-3 курса специальности 44.02.01. Дошкольное образование, заочной формы обучения СПО КПК.</t>
  </si>
  <si>
    <t>Саая Буян Оюн-оолович, Натпит-оол Азиана Артуровна</t>
  </si>
  <si>
    <t>Очур-оол Аржаана Петровна, Сарыг-оол Сайлык Маар-ооловна</t>
  </si>
  <si>
    <t>Кысыыдак Алена Санчайевна, Долгар Софья Викторовна</t>
  </si>
  <si>
    <t>Монгуш Эдуард Сандак-оолович, Ондар Айлана Мергеновна</t>
  </si>
  <si>
    <t>Шавыраа Чечек Деспи-ооловна, Ондар Айлана Мергеновна</t>
  </si>
  <si>
    <t>Борбак-оол Наадым Сылдысович, Дамдын Сергей Иванович</t>
  </si>
  <si>
    <t>Куулар Олча Орлановна, Чооду Остап Андреевич</t>
  </si>
  <si>
    <t>Кашкак Елена Сергеевна, Чаш-оол Надежда Начин-ооловна, Лопсан-Ендан Анай-Кара Баз-ооловна, Ооржак Урана Спартаковна</t>
  </si>
  <si>
    <t>Кашкак Елена Сергеевна, Чаш-оол Надежда Начин-ооловна, Ооржак Урана Спартаковна</t>
  </si>
  <si>
    <t>Кендиван Ольга Даваа-Сереновна, Монгуш Орланмаа МодагановнаОндар Полина Артис-ооловна</t>
  </si>
  <si>
    <t>Куулар Шенне Владимировна, Серен-Чимит Орлана Олеговна</t>
  </si>
  <si>
    <t>Доржу Намдолма Сурун-ооловна, Донгак Чечена Борисовна Тюлюш Айза Рэнценовны Ооржак Чимис Омаковна</t>
  </si>
  <si>
    <t>Ширап Регина Олеговна, Киселева Екатерина Леонидовна</t>
  </si>
  <si>
    <t>Доржу Зоя Юрьевна, Оюн Оксана Петровна, Ширап Регина Олеговна</t>
  </si>
  <si>
    <t>Ооржак Чойгана Камаевна, Сарыглар Сайдыс Васильевна, Донгак Айлана Артуровна</t>
  </si>
  <si>
    <t>Барашева Алена Григорьевна</t>
  </si>
  <si>
    <t>Донгак Буян Алексеевич, Ооржак Байлак Сарыг-ооловна</t>
  </si>
  <si>
    <t>Байыр-оол Айнеш Урнзаевна</t>
  </si>
  <si>
    <t>Кужугет Сай-Суу Чыдыг-ооловна</t>
  </si>
  <si>
    <t>строительства и ЖКХ</t>
  </si>
  <si>
    <t>ПЦК музыки, художественного и технического творчества</t>
  </si>
  <si>
    <t>Теплоснабжение. Версия 2.</t>
  </si>
  <si>
    <t>Сметное дело в строительстве</t>
  </si>
  <si>
    <t>Гидравлика и гидравлический привод. Версия 2.</t>
  </si>
  <si>
    <t>Теплотехника Версия 2</t>
  </si>
  <si>
    <t>Приемники и потребители электрической энергии систем электроснабжения</t>
  </si>
  <si>
    <t>Производственно-техническая инфраструктура предприятий</t>
  </si>
  <si>
    <t>Сертификация и лицензирование в сфере производства и эксплуатации наземных транспортно-технологических машин</t>
  </si>
  <si>
    <t>Проектирование наземных транспортно-технологических средств</t>
  </si>
  <si>
    <t>Электропривод и автоматизация машин</t>
  </si>
  <si>
    <t>Технохимический контроль пищевых продуктов</t>
  </si>
  <si>
    <t>Химический анализ объектов окружающей среды. Часть 1</t>
  </si>
  <si>
    <t>Химический анализ объектов окружающей среды. Часть 2</t>
  </si>
  <si>
    <t>Физико-химические методы анализа</t>
  </si>
  <si>
    <t>Методика преподавания химии. Часть 1. Версия 2.0</t>
  </si>
  <si>
    <t>Органическая химия (Часть 1)</t>
  </si>
  <si>
    <t>Основы национальной безопасности</t>
  </si>
  <si>
    <t>Практика устной и письменной речи немецкого языка. Часть 3</t>
  </si>
  <si>
    <t>Подготовка к олимпиаде по английскому языку</t>
  </si>
  <si>
    <t>Практика устной и письменной речи французского языка. Часть 4</t>
  </si>
  <si>
    <t>Практическая грамматика монгольского языка: вспомогательные части речи</t>
  </si>
  <si>
    <t>Информационное обеспечение управления</t>
  </si>
  <si>
    <t>История новейшего времени - Часть 2. Версия 2</t>
  </si>
  <si>
    <t>Глобальные проблемы современности</t>
  </si>
  <si>
    <t>Новая история стран Азии и Африки</t>
  </si>
  <si>
    <t>Введение в специальность.</t>
  </si>
  <si>
    <t>Историческая география России</t>
  </si>
  <si>
    <t>Основы научных исследований.</t>
  </si>
  <si>
    <t>Информационные и коммуникационные технологии (WPS office)</t>
  </si>
  <si>
    <t>Работа с детьми с ОВЗ</t>
  </si>
  <si>
    <t>Психотерапия.</t>
  </si>
  <si>
    <t>Воспитание и обучение детей дошкольного возраста с нарушением речи.</t>
  </si>
  <si>
    <t>Речевые практики.</t>
  </si>
  <si>
    <t>Развитие словообразовательной стороны речи дошкольников</t>
  </si>
  <si>
    <t>Организация проектной деятельности. Версия 2</t>
  </si>
  <si>
    <t>Технология колбасных изделий.</t>
  </si>
  <si>
    <t>Государственное регулирование экономики.</t>
  </si>
  <si>
    <t>Стратегическое планирование</t>
  </si>
  <si>
    <t>Сделки с недвижимостью</t>
  </si>
  <si>
    <t>Корпоративный имидж и дресс-код</t>
  </si>
  <si>
    <t>Профессиональная этика юриста</t>
  </si>
  <si>
    <t>Методика организации музыкально-ритмической деятельности в начальной школе с практикумом</t>
  </si>
  <si>
    <t>Государственная и муниципальная служба.</t>
  </si>
  <si>
    <t>Английский язык в профессиональной деятельности. (ФК, АФК)</t>
  </si>
  <si>
    <t>Основы безопасности и защиты Родины</t>
  </si>
  <si>
    <t>Анатомия и физиология человека</t>
  </si>
  <si>
    <t>Тувинский язык и культура речи (для студентов специальности 44.02.02 Преподавание в начальных классах)</t>
  </si>
  <si>
    <t>Современные программы и технологии воспитания обучающихся, в том числе с ОВЗ. 1 часть</t>
  </si>
  <si>
    <t>Технология и комплексная механизация открытых горных работ</t>
  </si>
  <si>
    <t>Методика преподавания декоративно-прикладного искусства с практикумом. Часть 1</t>
  </si>
  <si>
    <t>1. Глоссарий (65 терминов)
2. Лекции – 17
3. Тесты – 5
4. Банк вопросов (176 вопросов)
5. Презентация – 1 
6. Гиперссылка – 1
7. Элемент задание – 5
8. ПДФ файл – 7</t>
  </si>
  <si>
    <t>20.03.2025г протокол №7</t>
  </si>
  <si>
    <t>1. Глоссарий (25 терминов)
2. Лекции – 16
3. Тесты – 4
4. Презентации - 4
5. Банк вопросов (115 вопросов)
6. ПДФ файл – 2
7. Задание - 4</t>
  </si>
  <si>
    <t>1. Глоссарий (80 терминов)
2. Лекции – 14 
3.  Тесты – 4
4. Банк вопросов (170 вопросов)
5. Элемент задание – 4
6. Элемент файл – 1
7. Элемент страница – 6</t>
  </si>
  <si>
    <t>1. Глоссарий (60 терминов)
2. Лекции – 9 
3.  Тесты – 4
4. Банк вопросов (210 вопросов)
5. Элемент задание – 1
6. Элемент файл – 2</t>
  </si>
  <si>
    <t>1. Глоссарий (45 терминов)
2. Лекции – 21 
3. Тесты – 6
4. Презентации – 8
5. Банк вопросов (120 вопросов)</t>
  </si>
  <si>
    <t>1. Глоссарий (20 терминов)
2. Лекции – 8 
3. Тесты – 4
4. Презентации - 2
5. Банк вопросов (90 вопросов)
6. Элемент страница – 3</t>
  </si>
  <si>
    <t>1. Глоссарий (148 терминов)
2. Лекции – 13
3. Тесты – 6
4. Банк вопросов (188 вопросов)
5. Элемент Задание – 4
6. Элемент Файл – 6</t>
  </si>
  <si>
    <t>1. Глоссарий (42 терминов)
2. Лекции – 17
3. Тесты – 4
4. Элемент задание -5
5. Банк вопросов (100 вопросов)</t>
  </si>
  <si>
    <t>1. Глоссарий - 18 терминов
2. Лекции – 10 
3. Элемент задание – 3
4. Тесты – 4
5. Банк вопросов -146 вопросов</t>
  </si>
  <si>
    <t>1. Глоссарий - 66 терминов
2. Лекции – 12 
3. Элемент задание – 9
4. Тесты – 5
5. Банк вопросов -225 вопросов</t>
  </si>
  <si>
    <t>1. Глоссарий (21 термин)
2. Лекции – 20
3. Тесты – 5
4. Банк вопросов (150 вопросов)</t>
  </si>
  <si>
    <t>1. Глоссарий – 30 терминов
2. Лекции - 7
3. Тесты – 4
4. Банк вопросов (100 вопросов)
5. Задания – 5
6. Элемент станица – 2
7. Презентации - 4</t>
  </si>
  <si>
    <t>1. Глоссарий (20 терминов)
2. Лекции – 3
3. Тесты – 6
4. Презентации – 12
5. Банк вопросов (202 вопроса)
6. Семинар – 3
7. Страница – 4 
8. Книга – 9
9. Элемент задание – 12</t>
  </si>
  <si>
    <t xml:space="preserve">1. Глоссарий – 30 терминов
2. Лекции - 6
3. Тесты – 4
4. Банк вопросов (150 вопросов)
5. Задания– 15
6. Элемент страница – 1 </t>
  </si>
  <si>
    <t>1. Глоссарий - 30 терминов
2. Лекции – 7
3. Тесты – 2
4. Банк вопросов-100 вопросов
5. Эл. страница – 3
6. Гиперссылки -3
7. Заданий – 5
8. Презентации -11.</t>
  </si>
  <si>
    <t>1. Глоссарий - 97 терминов
2. Лекции – 11
3. Тесты – 1
4. Банк вопросов-200 вопросов
5. Гиперссылки -16
6. Заданий – 7
7. Файл -13.</t>
  </si>
  <si>
    <t>1. Лекции – 16
1. Глоссарий – 38 терминов
2. Тесты -3
3. Задания –32
4. Страница – 2
5. Банк вопросов – 112 вопросов</t>
  </si>
  <si>
    <t>1. Глоссарий - 25 терминов
2. Лекции – 9 
3. Тесты – 2
4. Элемент задание - 9
5. Презентации – 3
6. Элемент страница - 1
7. Банк вопросов - 120 вопросов
8. Гиперссылки - 8</t>
  </si>
  <si>
    <t xml:space="preserve">1. Задания – 2
2. Форумы – 4
3. Страница – 9
4. Тесты – 3 
5. Банк вопросов – 90 </t>
  </si>
  <si>
    <t>1. Глоссарий - 38 терминов
2. Лекции – 6 
3. Тесты – 4
4. Презентации – 1 
5. Банк вопросов – 106 вопросов</t>
  </si>
  <si>
    <t>1. Глоссарий – 60 терминов
2. Лекции – 6
3. Банк вопросов – 81 вопрос
4. Тесты – 5
5. Элемент страница - 11</t>
  </si>
  <si>
    <t>1. Глоссарий (50 терминов)
2. Лекции – 4 
3. Гиперссылки – 3 
4. Тесты –4
5. Банк вопросов (80 вопросов)
6. Элемент Задание – 25 
7. Элемент Семинар - 4</t>
  </si>
  <si>
    <t>1. Глоссарий - 22 термина
2. Лекции – 7 
3. Гиперссылки – 1 
4. Тесты – 6
5. Банк вопросов - 168 вопросов
6. Элемент Задание – 6 
7. Элемент Страница – 2</t>
  </si>
  <si>
    <t>1. Тесты - 4
2. Банк вопросов (150 вопросов)
3. Глоссарий – 136 терминов
4. Заданий - 14
5. Элемент страница – 19
6. Презентации – 2
7. Гиперссылки – 7
8. Лекции - 3</t>
  </si>
  <si>
    <t>1. Тесты – 3 
2. Банк вопросов (80 вопросов)
3. Глоссарий – 1
4. Семинары - 6
5. Элемент страница – 5
6. Презентации – 2
7. Гиперссылки – 5
8. Лекции – 8
9. Файл – 1</t>
  </si>
  <si>
    <t>1. Глоссарий (62 термина)
2. Лекции – 19 
3. Тесты – 9
4. Презентации – 7 
5. Банк вопросов (340 вопросов)
6. Элемент Задание – 1 
7. Элемент Страница – 3
8. Анкета – 1
9. Обратная связь – 1 
10. ЭУК Лань - 9</t>
  </si>
  <si>
    <t>1. Лекции – 7
2. Тесты -5
3. Глоссарий – 60
4. Элемент задание – 2
5. Банк вопросов – 100 вопросов
6. ПДФ-файл - 2</t>
  </si>
  <si>
    <t>1. Лекции – 8
2. Тесты -4
3. Глоссарий – 25
4. Элемент задание – 4
5. Банк вопросов – 123 вопросов
6. Элемент страница - 3</t>
  </si>
  <si>
    <t>1. Глоссарий (52 терминов)
2. Лекции – 8
3. Гиперссылки – 4 
4. Тесты – 4
5. Банк вопросов (120 вопросов)
6. Элемент Страница – 3
7. Элемент задание - 4</t>
  </si>
  <si>
    <t>1. Глоссарий – 45 терминов
2. Файл – 3
3. Внешний инструмент – 1
4. Элемент задание – 6
5. Элемент страница – 8
6. Банк вопросов – 259 вопросов</t>
  </si>
  <si>
    <t>1. Глоссарий - 14 терминов
2. Лекции – 6 
3. Тесты – 6.
4. Банк вопросов - 205 вопросов
5. Презентации – 6.</t>
  </si>
  <si>
    <t>1. Глоссарий- 248 терминов
2. Лекции – 11
3. Практических работ – 8 
4. Тесты – 6
5. Банк вопросов - 111 вопросов</t>
  </si>
  <si>
    <t>1. Глоссарий (85 терминов)
2. Лекции – 9
3. Тесты – 6
4. Элемент задания - 11
5. Банк вопросов (154 вопроса)</t>
  </si>
  <si>
    <t>1. Глоссарий (195 терминов)
2. Лекции – 9
3. Тесты – 10
4. Элемент задания - 8
5. Банк вопросов - 277 вопросов
6. Презентации – 2
7. Гиперссылка -2</t>
  </si>
  <si>
    <t>1. Глоссарий (75 терминов)
2. Лекции – 7
3. Тесты – 8
4. Банк вопросов – 170 вопросов
5. Элемент страница - 8</t>
  </si>
  <si>
    <t>1. Глоссарий - 80 терминов
2. Лекции – 6 
3. Тесты – 3
4. Банк вопросов – 80 вопросов
5. Элемент Страница – 1
6. Элемент задание - 6</t>
  </si>
  <si>
    <t>1. Глоссарий - 144 терминов
2. Лекции – 15 
3. Тесты – 5
4. Презентации – 11 
5. Банк вопросов (305 вопросов)
6. Элемент задание – 3 
7. Семинар – 3</t>
  </si>
  <si>
    <t>1. Глоссарий - 83 терминов
2. Лекции – 8 
3. Тесты – 5 
4. Банк вопросов - 188 вопросов
5. Элемент Страница – 2
6. Гиперссылки - 2</t>
  </si>
  <si>
    <t>1. Глоссарий - 60 терминов
2. Лекции –14 
3. Тесты – 5
4. Банк вопросов - 200 вопросов</t>
  </si>
  <si>
    <t>1. Глоссарий - 266 терминов
2. Лекции –15
3. Презентации - 15 
4. Тесты – 6
5. Банк вопросов - 152 вопроса</t>
  </si>
  <si>
    <t xml:space="preserve">1. Глоссарий - 92 терминов
2. Лекции –7
3. Тесты – 2
4. Банк вопросов - 105 вопросов
5. Задания – 10
6. Страница – 2
7. Пдф файлы – 1
8. Гиперссылки – 13
9. Элементы ЭУК Лань – 13
10. Книги ЭБС IPR BOOKS- 4 </t>
  </si>
  <si>
    <t>1. Глоссарий - 100 терминов
2. Лекции – 8 
3. Тесты – 3
4. Банк вопросов - 85 вопроса
5. Элемент страница 11
6. Презентация - 1</t>
  </si>
  <si>
    <t>1. Глоссарий - 100 терминов
2. Лекции – 6
3. Тесты – 3
4. Банк вопросов - 88 вопроса
5. Элемент страница- 8
6. Элемент задание - 7
7. Презентация - 5</t>
  </si>
  <si>
    <t>1. Глоссарий - 27 терминов
2. Лекции – 6
3. Тесты – 2
4. Банк вопросов (80 вопросов)
5. Задание - 3</t>
  </si>
  <si>
    <t>1. Глоссарий (34 терминов)
2. Лекции – 13
3. Тесты – 4
4. Банк вопросов (150 вопросов)
5. Презентация – 2
6. Элемент страница - 2</t>
  </si>
  <si>
    <t>1. Глоссарий (41 термин)
2. Лекции – 5
3. Тесты – 3
4. Банк вопросов (80 вопросов)
5. Элемент задание - 5</t>
  </si>
  <si>
    <t>1. Глоссарий -20 термина
2. Лекции – 5
3. Задание - 5
4. Тесты – 1
5. Банк вопросов (110 вопросов)</t>
  </si>
  <si>
    <t>1. Глоссарий - 34 термина
2. Лекции – 14
3. Задание - 7
4. Тесты – 4
5. Банк вопросов (110 вопросов)</t>
  </si>
  <si>
    <t>1. Глоссарий (36 терминов)
2. Лекции – 5
3. Задание - 4
4. Тесты – 3
5. Банк вопросов (100 вопросов)</t>
  </si>
  <si>
    <t>1. Глоссарий (42 терминов)
2. Лекции – 11
3. Элемент задания - 25
4. Тесты – 3
5. Банк вопросов (80 вопросов)</t>
  </si>
  <si>
    <t>1. Глоссарий (20 терминов)
2. Лекции – 5  
3. Тесты – 2
4. Банк вопросов – 80 вопросов</t>
  </si>
  <si>
    <t>2 курса очной и заочной форм обучения бакалавриата 13.03.01 Теплоэнергетика и теплотехника, 13.03.02 Электроэнергетика и электротехника, специальности 23.05.01 Наземные транспортно-технологические средства, специальности 21.05.04 Горное дело</t>
  </si>
  <si>
    <t>всех специальностей и направлений подготовки инженерно-технического факультета.</t>
  </si>
  <si>
    <t>2 и 3 курсов очной и заочной форм обучения для студентов направлений подготовки "Электроэнергетика и электротехника" и "Теплоэнергетика и теплотехника" инженерно-технического факультета.</t>
  </si>
  <si>
    <t>очной и заочной формы обучения по направлению подготовки 23.03.03 «Эксплуатация транспортно-технологических машин и комплексов», профилей "Автомобили и автомобильное хозяйство", "Автомобильный сервис".</t>
  </si>
  <si>
    <t>очной и заочной формы обучения по направлению подготовки 23.05.01 Наземные транспортно-технологические средства, специализация «Подъемно-транспортные, строительные, дорожные средства и оборудование».</t>
  </si>
  <si>
    <t>очной и заочной форм обучения по направлению  23.05.01 Наземные транспортно-технологические средства, специализация "Подъемно-транспортные, строительные, дорожные средства и оборудование" для специалистов.</t>
  </si>
  <si>
    <t>21.05.04 Горное дело, очной и заочной форм обучения.</t>
  </si>
  <si>
    <t>3 курса, очной формы обучения бакалавриата по направлению подготовки 04.03.01 Химия.</t>
  </si>
  <si>
    <t>2 курса очной формы обучения бакалавриата по направлению подготовки 04.03.01 Химия, профиль "Химия окружающей среды, химическая экспертиза и экологическая безопасность".</t>
  </si>
  <si>
    <t>2 курса, очной формы обучения бакалавриата по направлению подготовки 04.03.01 Химия. Дисциплина «Химический анализ природных объектов окружающей среды» проходит в 4 семестре</t>
  </si>
  <si>
    <t>бакалаврами направления подготовки 04.03.01 Химия.</t>
  </si>
  <si>
    <t>3 курса по направлениям подготовки 44.03.05 Педагогическое образование, 04.03.01 Химия </t>
  </si>
  <si>
    <t>44.03.05 Педагогическое образование (с двумя профилями подготовки), профили "Биология" и "Химия", 04.03.01 Химия, профиль "Преподавание химии в образовательных учреждениях" естественно-географического факультета очной формы обучения.</t>
  </si>
  <si>
    <t>бакалавров направлений подготовки 44.03.05 Педагогическое образование (с двумя профилями подготовки), профили «Физическая культура» и «Безопасность жизнедеятельности»; профили «География» и «Безопасность жизнедеятельности»; профили «Химия» и «Безопасность жизнедеятельности»; «Биология» и «Безопасность жизнедеятельности».</t>
  </si>
  <si>
    <t>3 курса по направлению подготовки 44.03.05 Педагогическое образование (с двумя профилями подготовки)</t>
  </si>
  <si>
    <t>9, 10, 11 классов с целью успешного участия в олимпиадах различного уровня. </t>
  </si>
  <si>
    <t>4 курса направления 44.03.05 Педагогическое образование  (с двумя профилями подготовки),  профили «Иностранный язык (английский язык)» и  «Иностранный язык (французский язык)» .</t>
  </si>
  <si>
    <t>4 курса заочной формы обучения филологического факультета, изучающих дисциплину «Практическая грамматика монгольского языка» по направлению подготовки бакалавриата 44.03.05 Педагогическое образование, (с двумя профилями подготовки) профили «Родной язык, литература» и «Иностранный язык (монгольский язык)».</t>
  </si>
  <si>
    <t>ОФО и ЗФО направления подготовки 46.03.02 Документоведение и архивоведение.</t>
  </si>
  <si>
    <t>44.03.05 «Педагогическое образование ("История и обществознание", "История и иностранный язык (английский язык)") очной формы обучения. По учебному плану дисциплина изучается на 7 и 8 семестрах, направления подготовки 46.01.03 История, профиль "Историческая информатика" очной формы обучения в 5 и 6 семестрах. </t>
  </si>
  <si>
    <t>44.03.05 Педагогическое образование с двумя профилями "История" и "Обществознание", "История" и "Иностранный язык (английский язык)" очной формы обучения. По учебному плану дисциплина изучается на 1 семестре 1 курса. </t>
  </si>
  <si>
    <t>44.03.05 Педагогическое образование (с двумя профилями), профили «История» и «Обществознание», «История» и «География», «История» и «Иностранный язык (английский язык».</t>
  </si>
  <si>
    <t>очной и заочной форм обучения направления подготовки 44.03.05 Педагогическое образование (с двумя профилями подготовки), профили "История" и "Обществознание" ТувГУ.</t>
  </si>
  <si>
    <t>44.03.05 Педагогическое образование (с двумя профилями подготовки), профили «История» и «Обществознание» очной и заочной форм обучения и профиль «История» и «Иностранный язык (английский язык)» Тувинского государственного университета.</t>
  </si>
  <si>
    <t>очной и заочной формы обучения высшего профессионального образования  бакалавриата по направлению 39.03.03 «Организация работы с молодежью», профиль «Воспитательная работа с молодежью» и 51.03.02 «Народная художественная культура», профиль «Руководство этнокультурным центром".</t>
  </si>
  <si>
    <t>1-го курса всех направлений подготовки.</t>
  </si>
  <si>
    <t>3 курсе очной формы обучения, по направлениям подготовки 44.03.05 Педагогическое образование (с двумя профилями подготовки).</t>
  </si>
  <si>
    <t>37.03.01 «Психология», профиль: «Психологическое консультирование и коучинг».</t>
  </si>
  <si>
    <t>44.03.05 «Педагогическое образование».</t>
  </si>
  <si>
    <t>44.03.03 Специальное (дефектологическое) образование.</t>
  </si>
  <si>
    <t> очной и заочной формы обучения бакалавриата по направлению подготовки 44.03.03 «Специальное (дефектологическое) образование» профиля «Логопедия» </t>
  </si>
  <si>
    <t> 44.03.05. «Педагогическое образование, профили: "Дошкольное образование"  и "Родной (тувинский) язык", изучающих дисциплину К.М.07.04.06 «Теория и методика речевого развития детей дошкольного возраста»</t>
  </si>
  <si>
    <t>2 курса направление подготовки 44.03.05 Педагогическое образование (с двумя профилями подготовки).</t>
  </si>
  <si>
    <t>всех направлений подготовки 35.03.07 "технология производства и переработки сельскохозяйственной продукции".</t>
  </si>
  <si>
    <t>3 курса заочной формы обучения направлений подготовки 38.03.01 Экономика, профиль «Цифровая экономика»</t>
  </si>
  <si>
    <t>40.03.01 Юриспруденция очной и заочной форм обучения гражданско-правового профиля.</t>
  </si>
  <si>
    <t>для студентов юридического факультета очной и заочной форм обучения.</t>
  </si>
  <si>
    <t>44.02.02 "Преподавание в начальных классах"</t>
  </si>
  <si>
    <t>1 курса по специальности 46 00 01 Документационное обеспечение управления и архивоведение, квалификация: «Специалист по документационному обеспечению управления, архивист.</t>
  </si>
  <si>
    <t>2 курса специальности 49.02.01 Физическая культура и 49.02.02. Адаптивная физическая культура очной формы обучения СПО КПК.</t>
  </si>
  <si>
    <t>3 курса специальности 44.02.01 Дошкольное образование, 44.02.02 Преподавание в начальных классах, 44.02.03 Педагогика дополнительного образования, 44.02.04 Специальное дошкольное образование, 49.02.01 Физическая культура, 49.02.02 Адаптивная физическая культура, 46.02.01 Документационное обеспечение управления и архивоведение очной и заочной форм обучения.</t>
  </si>
  <si>
    <t>2 курса специальности 49.02.01 Физическая культура, 49.02.02 Адаптивная физическая культура, очной и заочной форм обучения.</t>
  </si>
  <si>
    <t>для студентов среднего профессионального образования по специальности «Коррекционная педагогика в начальном образовании».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</si>
</sst>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212529"/>
      <name val="Times New Roman"/>
      <family val="1"/>
      <charset val="204"/>
    </font>
    <font>
      <sz val="10"/>
      <color rgb="FF444444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rgb="FF1700AA"/>
      <name val="Times New Roman"/>
      <family val="1"/>
      <charset val="204"/>
    </font>
    <font>
      <sz val="10"/>
      <color rgb="FF212529"/>
      <name val="Segoe U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1700AA"/>
      <name val="Segoe UI"/>
      <family val="2"/>
      <charset val="204"/>
    </font>
    <font>
      <sz val="10"/>
      <color rgb="FF0000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21252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rgb="FF000000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2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</cellStyleXfs>
  <cellXfs count="20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2" fillId="0" borderId="0" xfId="0" applyFont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6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11" fillId="3" borderId="1" xfId="0" applyFont="1" applyFill="1" applyBorder="1"/>
    <xf numFmtId="0" fontId="11" fillId="3" borderId="2" xfId="0" applyFont="1" applyFill="1" applyBorder="1"/>
    <xf numFmtId="0" fontId="11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13" fillId="2" borderId="1" xfId="0" applyFont="1" applyFill="1" applyBorder="1" applyAlignment="1">
      <alignment vertical="center" wrapText="1"/>
    </xf>
    <xf numFmtId="0" fontId="14" fillId="0" borderId="0" xfId="0" applyFont="1"/>
    <xf numFmtId="0" fontId="16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" fillId="0" borderId="0" xfId="0" applyFont="1"/>
    <xf numFmtId="0" fontId="0" fillId="2" borderId="1" xfId="0" applyFill="1" applyBorder="1" applyAlignment="1">
      <alignment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6" fillId="2" borderId="1" xfId="1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29" fillId="2" borderId="1" xfId="0" applyFont="1" applyFill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/>
    </xf>
    <xf numFmtId="0" fontId="27" fillId="2" borderId="1" xfId="0" applyFont="1" applyFill="1" applyBorder="1" applyAlignment="1">
      <alignment vertical="center" wrapText="1"/>
    </xf>
    <xf numFmtId="0" fontId="27" fillId="2" borderId="1" xfId="0" applyFont="1" applyFill="1" applyBorder="1"/>
    <xf numFmtId="0" fontId="30" fillId="2" borderId="1" xfId="0" applyFont="1" applyFill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0" fontId="29" fillId="3" borderId="1" xfId="0" applyFont="1" applyFill="1" applyBorder="1" applyAlignment="1">
      <alignment vertical="center" wrapText="1"/>
    </xf>
    <xf numFmtId="0" fontId="29" fillId="2" borderId="1" xfId="0" applyFont="1" applyFill="1" applyBorder="1" applyAlignment="1">
      <alignment vertical="center" wrapText="1"/>
    </xf>
    <xf numFmtId="0" fontId="26" fillId="3" borderId="1" xfId="0" applyFont="1" applyFill="1" applyBorder="1" applyAlignment="1">
      <alignment vertical="center" wrapText="1"/>
    </xf>
    <xf numFmtId="0" fontId="29" fillId="3" borderId="1" xfId="0" applyFont="1" applyFill="1" applyBorder="1" applyAlignment="1">
      <alignment horizontal="justify" vertical="center" wrapText="1"/>
    </xf>
    <xf numFmtId="0" fontId="30" fillId="3" borderId="1" xfId="0" applyFont="1" applyFill="1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0" fontId="30" fillId="2" borderId="1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vertical="center" wrapText="1"/>
    </xf>
    <xf numFmtId="0" fontId="26" fillId="2" borderId="1" xfId="0" applyFont="1" applyFill="1" applyBorder="1" applyAlignment="1">
      <alignment vertical="center" wrapText="1"/>
    </xf>
    <xf numFmtId="0" fontId="30" fillId="0" borderId="1" xfId="0" applyFont="1" applyBorder="1" applyAlignment="1">
      <alignment wrapText="1"/>
    </xf>
    <xf numFmtId="0" fontId="29" fillId="3" borderId="1" xfId="0" applyFont="1" applyFill="1" applyBorder="1" applyAlignment="1">
      <alignment horizontal="left" vertical="center" wrapText="1"/>
    </xf>
    <xf numFmtId="0" fontId="29" fillId="3" borderId="1" xfId="0" quotePrefix="1" applyFont="1" applyFill="1" applyBorder="1" applyAlignment="1">
      <alignment horizontal="left" vertical="center" wrapText="1"/>
    </xf>
    <xf numFmtId="0" fontId="29" fillId="0" borderId="1" xfId="0" applyFont="1" applyBorder="1"/>
    <xf numFmtId="0" fontId="28" fillId="2" borderId="1" xfId="0" quotePrefix="1" applyFont="1" applyFill="1" applyBorder="1" applyAlignment="1">
      <alignment horizontal="left" vertical="center" wrapText="1"/>
    </xf>
    <xf numFmtId="0" fontId="36" fillId="0" borderId="1" xfId="0" applyFont="1" applyBorder="1" applyAlignment="1">
      <alignment vertical="center" wrapText="1"/>
    </xf>
    <xf numFmtId="0" fontId="28" fillId="2" borderId="5" xfId="0" applyFont="1" applyFill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  <xf numFmtId="0" fontId="28" fillId="0" borderId="5" xfId="0" applyFont="1" applyBorder="1" applyAlignment="1">
      <alignment horizontal="left" vertical="center" wrapText="1"/>
    </xf>
    <xf numFmtId="0" fontId="28" fillId="2" borderId="3" xfId="0" applyFont="1" applyFill="1" applyBorder="1" applyAlignment="1">
      <alignment horizontal="left" vertical="center" wrapText="1"/>
    </xf>
    <xf numFmtId="0" fontId="38" fillId="2" borderId="1" xfId="0" applyFont="1" applyFill="1" applyBorder="1" applyAlignment="1">
      <alignment vertical="center" wrapText="1"/>
    </xf>
    <xf numFmtId="0" fontId="27" fillId="2" borderId="0" xfId="0" applyFont="1" applyFill="1"/>
    <xf numFmtId="0" fontId="39" fillId="2" borderId="1" xfId="0" applyFont="1" applyFill="1" applyBorder="1" applyAlignment="1">
      <alignment vertical="center" wrapText="1"/>
    </xf>
    <xf numFmtId="0" fontId="39" fillId="2" borderId="1" xfId="0" applyFont="1" applyFill="1" applyBorder="1" applyAlignment="1">
      <alignment horizontal="justify" vertical="center" wrapText="1"/>
    </xf>
    <xf numFmtId="0" fontId="40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justify" vertical="center" wrapText="1"/>
    </xf>
    <xf numFmtId="0" fontId="16" fillId="0" borderId="1" xfId="0" applyFont="1" applyBorder="1" applyAlignment="1">
      <alignment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/>
    </xf>
    <xf numFmtId="0" fontId="39" fillId="2" borderId="1" xfId="1" applyFont="1" applyFill="1" applyBorder="1" applyAlignment="1">
      <alignment vertical="center" wrapText="1"/>
    </xf>
    <xf numFmtId="0" fontId="41" fillId="2" borderId="1" xfId="0" applyFont="1" applyFill="1" applyBorder="1" applyAlignment="1">
      <alignment vertical="center" wrapText="1"/>
    </xf>
    <xf numFmtId="0" fontId="40" fillId="4" borderId="1" xfId="0" applyFont="1" applyFill="1" applyBorder="1" applyAlignment="1">
      <alignment horizontal="left" vertical="center" wrapText="1"/>
    </xf>
    <xf numFmtId="0" fontId="40" fillId="3" borderId="1" xfId="0" applyFont="1" applyFill="1" applyBorder="1" applyAlignment="1">
      <alignment horizontal="left" vertical="center" wrapText="1"/>
    </xf>
    <xf numFmtId="0" fontId="39" fillId="3" borderId="1" xfId="0" applyFont="1" applyFill="1" applyBorder="1" applyAlignment="1">
      <alignment horizontal="left" vertical="center" wrapText="1"/>
    </xf>
    <xf numFmtId="0" fontId="40" fillId="4" borderId="1" xfId="0" applyFont="1" applyFill="1" applyBorder="1" applyAlignment="1">
      <alignment horizontal="left" vertical="center"/>
    </xf>
    <xf numFmtId="0" fontId="40" fillId="3" borderId="1" xfId="0" applyFont="1" applyFill="1" applyBorder="1" applyAlignment="1">
      <alignment vertical="center" wrapText="1"/>
    </xf>
    <xf numFmtId="0" fontId="40" fillId="4" borderId="3" xfId="0" applyFont="1" applyFill="1" applyBorder="1" applyAlignment="1">
      <alignment horizontal="left" vertical="center" wrapText="1"/>
    </xf>
    <xf numFmtId="0" fontId="40" fillId="3" borderId="3" xfId="0" applyFont="1" applyFill="1" applyBorder="1" applyAlignment="1">
      <alignment horizontal="left" vertical="center" wrapText="1"/>
    </xf>
    <xf numFmtId="0" fontId="40" fillId="4" borderId="2" xfId="0" applyFont="1" applyFill="1" applyBorder="1" applyAlignment="1">
      <alignment horizontal="left" vertical="center" wrapText="1"/>
    </xf>
    <xf numFmtId="0" fontId="40" fillId="3" borderId="2" xfId="0" applyFont="1" applyFill="1" applyBorder="1" applyAlignment="1">
      <alignment horizontal="left" vertical="center" wrapText="1"/>
    </xf>
    <xf numFmtId="0" fontId="40" fillId="0" borderId="1" xfId="0" applyFont="1" applyBorder="1" applyAlignment="1">
      <alignment vertical="center" wrapText="1"/>
    </xf>
    <xf numFmtId="0" fontId="16" fillId="2" borderId="3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vertical="center" wrapText="1"/>
    </xf>
    <xf numFmtId="0" fontId="16" fillId="2" borderId="4" xfId="0" applyFont="1" applyFill="1" applyBorder="1" applyAlignment="1">
      <alignment vertical="center" wrapText="1"/>
    </xf>
    <xf numFmtId="0" fontId="16" fillId="2" borderId="7" xfId="0" applyFont="1" applyFill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vertical="center" wrapText="1"/>
    </xf>
    <xf numFmtId="0" fontId="16" fillId="2" borderId="8" xfId="0" applyFont="1" applyFill="1" applyBorder="1" applyAlignment="1">
      <alignment vertical="center" wrapText="1"/>
    </xf>
    <xf numFmtId="0" fontId="16" fillId="2" borderId="4" xfId="0" applyFont="1" applyFill="1" applyBorder="1" applyAlignment="1">
      <alignment vertical="center"/>
    </xf>
    <xf numFmtId="0" fontId="16" fillId="0" borderId="2" xfId="0" applyFont="1" applyBorder="1" applyAlignment="1">
      <alignment vertical="center" wrapText="1"/>
    </xf>
    <xf numFmtId="0" fontId="41" fillId="2" borderId="4" xfId="0" applyFont="1" applyFill="1" applyBorder="1" applyAlignment="1">
      <alignment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2" borderId="9" xfId="0" applyFont="1" applyFill="1" applyBorder="1" applyAlignment="1">
      <alignment horizontal="left" vertical="center" wrapText="1"/>
    </xf>
    <xf numFmtId="0" fontId="42" fillId="2" borderId="0" xfId="0" applyFont="1" applyFill="1"/>
    <xf numFmtId="164" fontId="16" fillId="2" borderId="1" xfId="0" applyNumberFormat="1" applyFont="1" applyFill="1" applyBorder="1" applyAlignment="1">
      <alignment vertical="center" wrapText="1"/>
    </xf>
    <xf numFmtId="0" fontId="39" fillId="3" borderId="1" xfId="0" applyFont="1" applyFill="1" applyBorder="1" applyAlignment="1">
      <alignment vertical="center" wrapText="1"/>
    </xf>
    <xf numFmtId="164" fontId="16" fillId="2" borderId="3" xfId="0" applyNumberFormat="1" applyFont="1" applyFill="1" applyBorder="1" applyAlignment="1">
      <alignment vertical="center" wrapText="1"/>
    </xf>
    <xf numFmtId="164" fontId="16" fillId="2" borderId="1" xfId="0" applyNumberFormat="1" applyFont="1" applyFill="1" applyBorder="1" applyAlignment="1">
      <alignment horizontal="left" vertical="center" wrapText="1"/>
    </xf>
    <xf numFmtId="0" fontId="42" fillId="0" borderId="0" xfId="0" applyFont="1"/>
    <xf numFmtId="0" fontId="43" fillId="0" borderId="1" xfId="0" applyFont="1" applyBorder="1" applyAlignment="1">
      <alignment horizontal="center" vertical="center" wrapText="1"/>
    </xf>
    <xf numFmtId="0" fontId="21" fillId="7" borderId="1" xfId="0" applyFont="1" applyFill="1" applyBorder="1"/>
    <xf numFmtId="0" fontId="0" fillId="0" borderId="3" xfId="0" applyBorder="1"/>
    <xf numFmtId="0" fontId="21" fillId="7" borderId="3" xfId="0" applyFont="1" applyFill="1" applyBorder="1"/>
    <xf numFmtId="0" fontId="21" fillId="8" borderId="10" xfId="0" applyFont="1" applyFill="1" applyBorder="1" applyAlignment="1">
      <alignment horizontal="center" vertical="center" wrapText="1"/>
    </xf>
    <xf numFmtId="0" fontId="20" fillId="5" borderId="11" xfId="2" applyFont="1" applyBorder="1" applyAlignment="1">
      <alignment horizontal="center" vertical="center"/>
    </xf>
    <xf numFmtId="0" fontId="21" fillId="7" borderId="12" xfId="0" applyFont="1" applyFill="1" applyBorder="1" applyAlignment="1">
      <alignment wrapText="1"/>
    </xf>
    <xf numFmtId="0" fontId="0" fillId="0" borderId="9" xfId="0" applyBorder="1"/>
    <xf numFmtId="0" fontId="0" fillId="0" borderId="5" xfId="0" applyBorder="1"/>
    <xf numFmtId="0" fontId="21" fillId="7" borderId="5" xfId="0" applyFont="1" applyFill="1" applyBorder="1"/>
    <xf numFmtId="0" fontId="22" fillId="6" borderId="13" xfId="3" applyFont="1" applyBorder="1" applyAlignment="1">
      <alignment horizontal="center" vertical="center" wrapText="1"/>
    </xf>
    <xf numFmtId="0" fontId="22" fillId="6" borderId="14" xfId="3" applyFont="1" applyBorder="1" applyAlignment="1">
      <alignment horizontal="center" vertical="center"/>
    </xf>
    <xf numFmtId="0" fontId="21" fillId="7" borderId="15" xfId="0" applyFont="1" applyFill="1" applyBorder="1" applyAlignment="1">
      <alignment wrapText="1"/>
    </xf>
    <xf numFmtId="0" fontId="29" fillId="4" borderId="1" xfId="0" quotePrefix="1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6" fillId="0" borderId="1" xfId="0" applyFont="1" applyBorder="1"/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2" borderId="1" xfId="0" applyFont="1" applyFill="1" applyBorder="1"/>
    <xf numFmtId="0" fontId="17" fillId="2" borderId="1" xfId="0" applyFont="1" applyFill="1" applyBorder="1" applyAlignment="1">
      <alignment horizontal="justify" vertical="center" wrapText="1"/>
    </xf>
    <xf numFmtId="0" fontId="14" fillId="0" borderId="1" xfId="0" applyFont="1" applyBorder="1" applyAlignment="1">
      <alignment wrapText="1"/>
    </xf>
    <xf numFmtId="0" fontId="13" fillId="2" borderId="1" xfId="0" applyFont="1" applyFill="1" applyBorder="1" applyAlignment="1">
      <alignment wrapText="1"/>
    </xf>
    <xf numFmtId="0" fontId="24" fillId="0" borderId="1" xfId="0" applyFont="1" applyBorder="1" applyAlignment="1">
      <alignment wrapText="1"/>
    </xf>
    <xf numFmtId="0" fontId="17" fillId="0" borderId="1" xfId="0" applyFont="1" applyBorder="1" applyAlignment="1">
      <alignment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wrapText="1"/>
    </xf>
    <xf numFmtId="0" fontId="44" fillId="3" borderId="1" xfId="0" applyFont="1" applyFill="1" applyBorder="1" applyAlignment="1">
      <alignment horizontal="left" vertical="center" wrapText="1"/>
    </xf>
    <xf numFmtId="0" fontId="44" fillId="4" borderId="1" xfId="0" applyFont="1" applyFill="1" applyBorder="1" applyAlignment="1">
      <alignment horizontal="left" vertical="center" wrapText="1"/>
    </xf>
    <xf numFmtId="0" fontId="44" fillId="3" borderId="1" xfId="0" applyFont="1" applyFill="1" applyBorder="1" applyAlignment="1">
      <alignment vertical="center" wrapText="1"/>
    </xf>
    <xf numFmtId="0" fontId="44" fillId="3" borderId="3" xfId="0" applyFont="1" applyFill="1" applyBorder="1" applyAlignment="1">
      <alignment horizontal="left" vertical="center" wrapText="1"/>
    </xf>
    <xf numFmtId="0" fontId="44" fillId="3" borderId="2" xfId="0" applyFont="1" applyFill="1" applyBorder="1" applyAlignment="1">
      <alignment horizontal="left" vertical="center" wrapText="1"/>
    </xf>
    <xf numFmtId="0" fontId="45" fillId="0" borderId="1" xfId="0" applyFont="1" applyBorder="1" applyAlignment="1">
      <alignment wrapText="1"/>
    </xf>
    <xf numFmtId="0" fontId="13" fillId="2" borderId="2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wrapText="1"/>
    </xf>
    <xf numFmtId="0" fontId="13" fillId="2" borderId="4" xfId="0" applyFont="1" applyFill="1" applyBorder="1" applyAlignment="1">
      <alignment vertical="center" wrapText="1"/>
    </xf>
    <xf numFmtId="0" fontId="13" fillId="2" borderId="8" xfId="0" applyFont="1" applyFill="1" applyBorder="1" applyAlignment="1">
      <alignment wrapText="1"/>
    </xf>
    <xf numFmtId="0" fontId="13" fillId="2" borderId="8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wrapText="1"/>
    </xf>
    <xf numFmtId="0" fontId="14" fillId="0" borderId="4" xfId="0" applyFont="1" applyBorder="1" applyAlignment="1">
      <alignment wrapText="1"/>
    </xf>
    <xf numFmtId="0" fontId="14" fillId="0" borderId="4" xfId="0" applyFont="1" applyBorder="1" applyAlignment="1">
      <alignment vertical="center" wrapText="1"/>
    </xf>
    <xf numFmtId="0" fontId="13" fillId="0" borderId="4" xfId="0" applyFont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indent="2"/>
    </xf>
    <xf numFmtId="0" fontId="13" fillId="0" borderId="4" xfId="0" applyFont="1" applyBorder="1" applyAlignment="1">
      <alignment vertical="center" wrapText="1"/>
    </xf>
    <xf numFmtId="0" fontId="13" fillId="0" borderId="1" xfId="0" applyFont="1" applyBorder="1"/>
    <xf numFmtId="0" fontId="40" fillId="3" borderId="2" xfId="0" applyFont="1" applyFill="1" applyBorder="1" applyAlignment="1">
      <alignment vertical="center" wrapText="1"/>
    </xf>
    <xf numFmtId="0" fontId="40" fillId="4" borderId="2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6" fillId="2" borderId="0" xfId="0" applyFont="1" applyFill="1" applyAlignment="1">
      <alignment vertical="center" wrapText="1"/>
    </xf>
    <xf numFmtId="0" fontId="30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40" fillId="0" borderId="0" xfId="0" applyFont="1" applyAlignment="1">
      <alignment vertical="center" wrapText="1"/>
    </xf>
    <xf numFmtId="0" fontId="35" fillId="0" borderId="0" xfId="0" applyFont="1" applyAlignment="1">
      <alignment wrapText="1"/>
    </xf>
    <xf numFmtId="0" fontId="35" fillId="0" borderId="0" xfId="0" applyFont="1" applyAlignment="1">
      <alignment vertical="center" wrapText="1"/>
    </xf>
    <xf numFmtId="0" fontId="36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6" fillId="2" borderId="5" xfId="0" applyFont="1" applyFill="1" applyBorder="1" applyAlignment="1">
      <alignment vertical="center" wrapText="1"/>
    </xf>
    <xf numFmtId="0" fontId="23" fillId="7" borderId="1" xfId="0" applyFont="1" applyFill="1" applyBorder="1"/>
    <xf numFmtId="0" fontId="2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vertical="center"/>
    </xf>
    <xf numFmtId="0" fontId="46" fillId="0" borderId="0" xfId="0" applyFont="1" applyAlignment="1">
      <alignment horizontal="center" vertical="center"/>
    </xf>
    <xf numFmtId="0" fontId="22" fillId="6" borderId="16" xfId="3" applyFont="1" applyBorder="1" applyAlignment="1">
      <alignment horizontal="center" vertical="center"/>
    </xf>
    <xf numFmtId="0" fontId="0" fillId="0" borderId="5" xfId="0" quotePrefix="1" applyBorder="1"/>
    <xf numFmtId="0" fontId="16" fillId="2" borderId="5" xfId="0" applyFont="1" applyFill="1" applyBorder="1" applyAlignment="1">
      <alignment horizontal="left" vertical="center" wrapText="1"/>
    </xf>
    <xf numFmtId="0" fontId="26" fillId="2" borderId="5" xfId="0" applyFont="1" applyFill="1" applyBorder="1" applyAlignment="1">
      <alignment vertical="center" wrapText="1"/>
    </xf>
    <xf numFmtId="0" fontId="16" fillId="2" borderId="17" xfId="0" applyFont="1" applyFill="1" applyBorder="1" applyAlignment="1">
      <alignment vertical="center" wrapText="1"/>
    </xf>
    <xf numFmtId="0" fontId="16" fillId="0" borderId="2" xfId="0" applyFont="1" applyBorder="1" applyAlignment="1">
      <alignment vertical="center"/>
    </xf>
    <xf numFmtId="0" fontId="3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/>
  </cellXfs>
  <cellStyles count="4">
    <cellStyle name="Гиперссылка" xfId="1" builtinId="8"/>
    <cellStyle name="Нейтральный" xfId="3" builtinId="28"/>
    <cellStyle name="Обычный" xfId="0" builtinId="0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Количество ДК по факультетам (2016 г. -  февраль 2025 г.)</a:t>
            </a:r>
          </a:p>
        </c:rich>
      </c:tx>
      <c:layout>
        <c:manualLayout>
          <c:xMode val="edge"/>
          <c:yMode val="edge"/>
          <c:x val="0.19730854431644232"/>
          <c:y val="1.7353579175704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622951660349739"/>
          <c:y val="0.14141286006564874"/>
          <c:w val="0.78668276573358731"/>
          <c:h val="0.614219834670198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Отчет!$D$2:$P$2</c:f>
              <c:strCache>
                <c:ptCount val="13"/>
                <c:pt idx="0">
                  <c:v>ВК</c:v>
                </c:pt>
                <c:pt idx="1">
                  <c:v>ЦДО</c:v>
                </c:pt>
                <c:pt idx="2">
                  <c:v>ЭФ</c:v>
                </c:pt>
                <c:pt idx="3">
                  <c:v>ИТФ</c:v>
                </c:pt>
                <c:pt idx="4">
                  <c:v>ФМФ</c:v>
                </c:pt>
                <c:pt idx="5">
                  <c:v>КПИ</c:v>
                </c:pt>
                <c:pt idx="6">
                  <c:v>ЮФ</c:v>
                </c:pt>
                <c:pt idx="7">
                  <c:v>ИФ</c:v>
                </c:pt>
                <c:pt idx="8">
                  <c:v>ЕГФ</c:v>
                </c:pt>
                <c:pt idx="9">
                  <c:v>СХФ</c:v>
                </c:pt>
                <c:pt idx="10">
                  <c:v>ФФКиС</c:v>
                </c:pt>
                <c:pt idx="11">
                  <c:v>ФФ</c:v>
                </c:pt>
                <c:pt idx="12">
                  <c:v>КПК</c:v>
                </c:pt>
              </c:strCache>
            </c:strRef>
          </c:cat>
          <c:val>
            <c:numRef>
              <c:f>Отчет!$D$13:$P$13</c:f>
              <c:numCache>
                <c:formatCode>General</c:formatCode>
                <c:ptCount val="13"/>
                <c:pt idx="0">
                  <c:v>2</c:v>
                </c:pt>
                <c:pt idx="1">
                  <c:v>1</c:v>
                </c:pt>
                <c:pt idx="2">
                  <c:v>172</c:v>
                </c:pt>
                <c:pt idx="3">
                  <c:v>222</c:v>
                </c:pt>
                <c:pt idx="4">
                  <c:v>161</c:v>
                </c:pt>
                <c:pt idx="5">
                  <c:v>223</c:v>
                </c:pt>
                <c:pt idx="6">
                  <c:v>44</c:v>
                </c:pt>
                <c:pt idx="7">
                  <c:v>131</c:v>
                </c:pt>
                <c:pt idx="8">
                  <c:v>188</c:v>
                </c:pt>
                <c:pt idx="9">
                  <c:v>132</c:v>
                </c:pt>
                <c:pt idx="10">
                  <c:v>72</c:v>
                </c:pt>
                <c:pt idx="11">
                  <c:v>123</c:v>
                </c:pt>
                <c:pt idx="12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B2E-4FC1-B7B2-517ABE712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1587088"/>
        <c:axId val="1851894480"/>
      </c:barChart>
      <c:catAx>
        <c:axId val="2091587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200" b="1">
                    <a:solidFill>
                      <a:schemeClr val="tx1"/>
                    </a:solidFill>
                  </a:rPr>
                  <a:t>Факультеты</a:t>
                </a:r>
              </a:p>
            </c:rich>
          </c:tx>
          <c:layout>
            <c:manualLayout>
              <c:xMode val="edge"/>
              <c:yMode val="edge"/>
              <c:x val="0.40577166752912547"/>
              <c:y val="0.893322049697058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51894480"/>
        <c:crosses val="autoZero"/>
        <c:auto val="1"/>
        <c:lblAlgn val="ctr"/>
        <c:lblOffset val="100"/>
        <c:noMultiLvlLbl val="0"/>
      </c:catAx>
      <c:valAx>
        <c:axId val="1851894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200" b="1">
                    <a:solidFill>
                      <a:schemeClr val="tx1"/>
                    </a:solidFill>
                  </a:rPr>
                  <a:t>Количество ДК</a:t>
                </a:r>
              </a:p>
            </c:rich>
          </c:tx>
          <c:layout>
            <c:manualLayout>
              <c:xMode val="edge"/>
              <c:yMode val="edge"/>
              <c:x val="4.9247982545698663E-2"/>
              <c:y val="0.350119214070203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91587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38100" cap="flat" cmpd="sng" algn="ctr">
      <a:solidFill>
        <a:schemeClr val="accent4">
          <a:lumMod val="75000"/>
        </a:schemeClr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Количество ДК по годам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6389574297865173"/>
          <c:y val="0.1732165472525436"/>
          <c:w val="0.80996046617167528"/>
          <c:h val="0.607994151625292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Отчет!$C$3:$C$12</c:f>
              <c:numCache>
                <c:formatCode>General</c:formatCod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numCache>
            </c:numRef>
          </c:cat>
          <c:val>
            <c:numRef>
              <c:f>Отчет!$Q$3:$Q$12</c:f>
              <c:numCache>
                <c:formatCode>General</c:formatCode>
                <c:ptCount val="10"/>
                <c:pt idx="0">
                  <c:v>17</c:v>
                </c:pt>
                <c:pt idx="1">
                  <c:v>32</c:v>
                </c:pt>
                <c:pt idx="2">
                  <c:v>88</c:v>
                </c:pt>
                <c:pt idx="3">
                  <c:v>94</c:v>
                </c:pt>
                <c:pt idx="4">
                  <c:v>175</c:v>
                </c:pt>
                <c:pt idx="5">
                  <c:v>260</c:v>
                </c:pt>
                <c:pt idx="6">
                  <c:v>289</c:v>
                </c:pt>
                <c:pt idx="7">
                  <c:v>307</c:v>
                </c:pt>
                <c:pt idx="8">
                  <c:v>292</c:v>
                </c:pt>
                <c:pt idx="9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0E-4D8C-BFF8-F47F0A8CFCD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83079184"/>
        <c:axId val="2087782496"/>
      </c:barChart>
      <c:catAx>
        <c:axId val="83079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200" b="1">
                    <a:solidFill>
                      <a:schemeClr val="tx1"/>
                    </a:solidFill>
                  </a:rPr>
                  <a:t>Годы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87782496"/>
        <c:crosses val="autoZero"/>
        <c:auto val="1"/>
        <c:lblAlgn val="ctr"/>
        <c:lblOffset val="100"/>
        <c:noMultiLvlLbl val="0"/>
      </c:catAx>
      <c:valAx>
        <c:axId val="208778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100" b="1">
                    <a:solidFill>
                      <a:schemeClr val="tx1"/>
                    </a:solidFill>
                  </a:rPr>
                  <a:t>Количество</a:t>
                </a:r>
                <a:r>
                  <a:rPr lang="ru-RU" sz="1100" b="1" baseline="0">
                    <a:solidFill>
                      <a:schemeClr val="tx1"/>
                    </a:solidFill>
                  </a:rPr>
                  <a:t> ДК</a:t>
                </a:r>
                <a:endParaRPr lang="ru-RU" sz="1100" b="1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4.9910873440285206E-2"/>
              <c:y val="0.296816416046551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3079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38100" cap="flat" cmpd="sng" algn="ctr">
      <a:solidFill>
        <a:schemeClr val="accent4">
          <a:lumMod val="75000"/>
        </a:schemeClr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142873</xdr:colOff>
      <xdr:row>1</xdr:row>
      <xdr:rowOff>142875</xdr:rowOff>
    </xdr:from>
    <xdr:to>
      <xdr:col>28</xdr:col>
      <xdr:colOff>428624</xdr:colOff>
      <xdr:row>14</xdr:row>
      <xdr:rowOff>161925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B690603A-1097-4490-AAC0-289DECF638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104774</xdr:colOff>
      <xdr:row>16</xdr:row>
      <xdr:rowOff>52387</xdr:rowOff>
    </xdr:from>
    <xdr:to>
      <xdr:col>27</xdr:col>
      <xdr:colOff>295275</xdr:colOff>
      <xdr:row>30</xdr:row>
      <xdr:rowOff>104775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4752C943-CE26-45ED-B170-772C76CAF3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do.tuvsu.ru:8880/moodle/course/view.php?id=840" TargetMode="External"/><Relationship Id="rId1" Type="http://schemas.openxmlformats.org/officeDocument/2006/relationships/hyperlink" Target="https://cdo.tuvsu.ru/moodle/mod/glossary/showentry.php?eid=15283&amp;displayformat=dictionary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N1747"/>
  <sheetViews>
    <sheetView tabSelected="1" workbookViewId="0">
      <pane ySplit="1" topLeftCell="A2" activePane="bottomLeft" state="frozen"/>
      <selection pane="bottomLeft" activeCell="F1626" sqref="F1626"/>
    </sheetView>
  </sheetViews>
  <sheetFormatPr defaultColWidth="8.85546875" defaultRowHeight="18.75"/>
  <cols>
    <col min="1" max="1" width="6.5703125" style="1" customWidth="1"/>
    <col min="2" max="2" width="15.28515625" style="199" customWidth="1"/>
    <col min="3" max="3" width="21.28515625" style="127" customWidth="1"/>
    <col min="4" max="4" width="30.85546875" style="122" customWidth="1"/>
    <col min="5" max="5" width="24" style="122" customWidth="1"/>
    <col min="6" max="6" width="42.7109375" style="85" customWidth="1"/>
    <col min="7" max="7" width="23.28515625" style="127" customWidth="1"/>
    <col min="8" max="8" width="8.85546875" style="3"/>
    <col min="9" max="9" width="27.85546875" style="44" customWidth="1"/>
    <col min="10" max="10" width="25.85546875" customWidth="1"/>
    <col min="17" max="17" width="6.85546875" customWidth="1"/>
    <col min="18" max="18" width="7.85546875" customWidth="1"/>
    <col min="19" max="19" width="8.42578125" customWidth="1"/>
    <col min="197" max="16384" width="8.85546875" style="4"/>
  </cols>
  <sheetData>
    <row r="1" spans="1:20" ht="48" customHeight="1">
      <c r="A1" s="5" t="s">
        <v>0</v>
      </c>
      <c r="B1" s="128" t="s">
        <v>1</v>
      </c>
      <c r="C1" s="128" t="s">
        <v>2</v>
      </c>
      <c r="D1" s="5" t="s">
        <v>3</v>
      </c>
      <c r="E1" s="5" t="s">
        <v>4</v>
      </c>
      <c r="F1" s="6" t="s">
        <v>5</v>
      </c>
      <c r="G1" s="6" t="s">
        <v>6</v>
      </c>
      <c r="H1" s="5" t="s">
        <v>7</v>
      </c>
      <c r="I1" s="128" t="s">
        <v>4076</v>
      </c>
      <c r="J1" s="5" t="s">
        <v>8</v>
      </c>
      <c r="K1">
        <v>2016</v>
      </c>
      <c r="L1">
        <v>2017</v>
      </c>
      <c r="M1">
        <v>2018</v>
      </c>
      <c r="N1">
        <v>2019</v>
      </c>
      <c r="O1">
        <v>2020</v>
      </c>
      <c r="P1">
        <v>2021</v>
      </c>
      <c r="Q1">
        <v>2022</v>
      </c>
      <c r="R1">
        <v>2023</v>
      </c>
      <c r="S1">
        <v>2024</v>
      </c>
      <c r="T1">
        <v>2025</v>
      </c>
    </row>
    <row r="2" spans="1:20" ht="37.5" customHeight="1">
      <c r="A2" s="7">
        <v>1</v>
      </c>
      <c r="B2" s="181" t="s">
        <v>9</v>
      </c>
      <c r="C2" s="86" t="s">
        <v>10</v>
      </c>
      <c r="D2" s="86" t="s">
        <v>11</v>
      </c>
      <c r="E2" s="86" t="s">
        <v>12</v>
      </c>
      <c r="F2" s="51" t="s">
        <v>13</v>
      </c>
      <c r="G2" s="86" t="s">
        <v>14</v>
      </c>
      <c r="H2" s="10">
        <v>2017</v>
      </c>
      <c r="I2" s="149" t="s">
        <v>15</v>
      </c>
      <c r="J2" s="9"/>
      <c r="K2">
        <f>COUNTIF(H2:H1494,2016)</f>
        <v>17</v>
      </c>
      <c r="L2">
        <f>COUNTIF(H2:H1494,2017)</f>
        <v>32</v>
      </c>
      <c r="M2">
        <f>COUNTIF($H$2:$H$1280,2018)</f>
        <v>88</v>
      </c>
      <c r="N2">
        <f>COUNTIF($H$2:$H$1280,2019)</f>
        <v>94</v>
      </c>
      <c r="O2">
        <f>COUNTIF($H$2:$H$1280,2020)</f>
        <v>175</v>
      </c>
      <c r="P2" s="2">
        <f>COUNTIF($H$2:$H$1280,2021)</f>
        <v>260</v>
      </c>
      <c r="Q2">
        <f>COUNTIF($H$2:$H$1280,2022)</f>
        <v>289</v>
      </c>
      <c r="R2" s="2">
        <f>COUNTIF($H$2:$H$1280,2023)</f>
        <v>307</v>
      </c>
      <c r="S2" s="2">
        <f>COUNTIF($H$2:$H$1746,2024)</f>
        <v>292</v>
      </c>
      <c r="T2">
        <f>COUNTIF($H$2:$H$1746,2025)</f>
        <v>64</v>
      </c>
    </row>
    <row r="3" spans="1:20" ht="60" customHeight="1">
      <c r="A3" s="7">
        <v>2</v>
      </c>
      <c r="B3" s="181" t="s">
        <v>9</v>
      </c>
      <c r="C3" s="86" t="s">
        <v>10</v>
      </c>
      <c r="D3" s="86" t="s">
        <v>16</v>
      </c>
      <c r="E3" s="86" t="s">
        <v>17</v>
      </c>
      <c r="F3" s="52" t="s">
        <v>18</v>
      </c>
      <c r="G3" s="86" t="s">
        <v>19</v>
      </c>
      <c r="H3" s="10">
        <v>2017</v>
      </c>
      <c r="I3" s="149" t="s">
        <v>20</v>
      </c>
      <c r="J3" s="9"/>
      <c r="K3" s="1"/>
      <c r="T3">
        <f>SUM(K2:T2)</f>
        <v>1618</v>
      </c>
    </row>
    <row r="4" spans="1:20" ht="43.5" customHeight="1">
      <c r="A4" s="7">
        <v>3</v>
      </c>
      <c r="B4" s="181" t="s">
        <v>9</v>
      </c>
      <c r="C4" s="86" t="s">
        <v>10</v>
      </c>
      <c r="D4" s="45" t="s">
        <v>21</v>
      </c>
      <c r="E4" s="45" t="s">
        <v>22</v>
      </c>
      <c r="F4" s="53" t="s">
        <v>23</v>
      </c>
      <c r="G4" s="45" t="s">
        <v>24</v>
      </c>
      <c r="H4" s="12">
        <v>2018</v>
      </c>
      <c r="I4" s="47" t="s">
        <v>25</v>
      </c>
      <c r="J4" s="9"/>
    </row>
    <row r="5" spans="1:20" ht="41.25" customHeight="1">
      <c r="A5" s="7">
        <v>4</v>
      </c>
      <c r="B5" s="181" t="s">
        <v>9</v>
      </c>
      <c r="C5" s="86" t="s">
        <v>10</v>
      </c>
      <c r="D5" s="86" t="s">
        <v>26</v>
      </c>
      <c r="E5" s="86" t="s">
        <v>12</v>
      </c>
      <c r="F5" s="51" t="s">
        <v>27</v>
      </c>
      <c r="G5" s="86" t="s">
        <v>28</v>
      </c>
      <c r="H5" s="10">
        <v>2018</v>
      </c>
      <c r="I5" s="47" t="s">
        <v>29</v>
      </c>
      <c r="J5" s="9"/>
    </row>
    <row r="6" spans="1:20" ht="60" customHeight="1">
      <c r="A6" s="7">
        <v>5</v>
      </c>
      <c r="B6" s="181" t="s">
        <v>9</v>
      </c>
      <c r="C6" s="86" t="s">
        <v>10</v>
      </c>
      <c r="D6" s="86" t="s">
        <v>30</v>
      </c>
      <c r="E6" s="86" t="s">
        <v>12</v>
      </c>
      <c r="F6" s="51" t="s">
        <v>27</v>
      </c>
      <c r="G6" s="86" t="s">
        <v>31</v>
      </c>
      <c r="H6" s="10">
        <v>2018</v>
      </c>
      <c r="I6" s="47" t="s">
        <v>32</v>
      </c>
      <c r="J6" s="9"/>
    </row>
    <row r="7" spans="1:20" ht="37.5" customHeight="1">
      <c r="A7" s="7">
        <v>6</v>
      </c>
      <c r="B7" s="181" t="s">
        <v>9</v>
      </c>
      <c r="C7" s="86" t="s">
        <v>10</v>
      </c>
      <c r="D7" s="87" t="s">
        <v>33</v>
      </c>
      <c r="E7" s="86" t="s">
        <v>34</v>
      </c>
      <c r="F7" s="51" t="s">
        <v>35</v>
      </c>
      <c r="G7" s="86" t="s">
        <v>36</v>
      </c>
      <c r="H7" s="10">
        <v>2018</v>
      </c>
      <c r="I7" s="47" t="s">
        <v>37</v>
      </c>
      <c r="J7" s="9"/>
    </row>
    <row r="8" spans="1:20" ht="60" customHeight="1">
      <c r="A8" s="7">
        <v>7</v>
      </c>
      <c r="B8" s="181" t="s">
        <v>9</v>
      </c>
      <c r="C8" s="86" t="s">
        <v>10</v>
      </c>
      <c r="D8" s="86" t="s">
        <v>38</v>
      </c>
      <c r="E8" s="86" t="s">
        <v>39</v>
      </c>
      <c r="F8" s="51" t="s">
        <v>40</v>
      </c>
      <c r="G8" s="86" t="s">
        <v>41</v>
      </c>
      <c r="H8" s="10">
        <v>2018</v>
      </c>
      <c r="I8" s="47" t="s">
        <v>4052</v>
      </c>
      <c r="J8" s="8"/>
    </row>
    <row r="9" spans="1:20" ht="37.5" customHeight="1">
      <c r="A9" s="7">
        <v>8</v>
      </c>
      <c r="B9" s="181" t="s">
        <v>9</v>
      </c>
      <c r="C9" s="86" t="s">
        <v>10</v>
      </c>
      <c r="D9" s="86" t="s">
        <v>42</v>
      </c>
      <c r="E9" s="86" t="s">
        <v>12</v>
      </c>
      <c r="F9" s="51" t="s">
        <v>43</v>
      </c>
      <c r="G9" s="86" t="s">
        <v>44</v>
      </c>
      <c r="H9" s="10">
        <v>2018</v>
      </c>
      <c r="I9" s="149" t="s">
        <v>45</v>
      </c>
      <c r="J9" s="9"/>
    </row>
    <row r="10" spans="1:20" ht="39" customHeight="1">
      <c r="A10" s="7">
        <v>9</v>
      </c>
      <c r="B10" s="181" t="s">
        <v>9</v>
      </c>
      <c r="C10" s="86" t="s">
        <v>10</v>
      </c>
      <c r="D10" s="86" t="s">
        <v>46</v>
      </c>
      <c r="E10" s="86" t="s">
        <v>47</v>
      </c>
      <c r="F10" s="51" t="s">
        <v>48</v>
      </c>
      <c r="G10" s="86" t="s">
        <v>49</v>
      </c>
      <c r="H10" s="10">
        <v>2018</v>
      </c>
      <c r="I10" s="149" t="s">
        <v>50</v>
      </c>
      <c r="J10" s="9"/>
    </row>
    <row r="11" spans="1:20" ht="38.25" customHeight="1">
      <c r="A11" s="7">
        <v>10</v>
      </c>
      <c r="B11" s="181" t="s">
        <v>9</v>
      </c>
      <c r="C11" s="86" t="s">
        <v>10</v>
      </c>
      <c r="D11" s="86" t="s">
        <v>51</v>
      </c>
      <c r="E11" s="86" t="s">
        <v>52</v>
      </c>
      <c r="F11" s="54" t="s">
        <v>53</v>
      </c>
      <c r="G11" s="86" t="s">
        <v>54</v>
      </c>
      <c r="H11" s="10">
        <v>2018</v>
      </c>
      <c r="I11" s="149" t="s">
        <v>55</v>
      </c>
      <c r="J11" s="9"/>
    </row>
    <row r="12" spans="1:20" ht="45" customHeight="1">
      <c r="A12" s="7">
        <v>11</v>
      </c>
      <c r="B12" s="181" t="s">
        <v>9</v>
      </c>
      <c r="C12" s="86" t="s">
        <v>10</v>
      </c>
      <c r="D12" s="86" t="s">
        <v>56</v>
      </c>
      <c r="E12" s="86" t="s">
        <v>12</v>
      </c>
      <c r="F12" s="51" t="s">
        <v>4069</v>
      </c>
      <c r="G12" s="86" t="s">
        <v>57</v>
      </c>
      <c r="H12" s="10">
        <v>2018</v>
      </c>
      <c r="I12" s="149" t="s">
        <v>58</v>
      </c>
      <c r="J12" s="9"/>
    </row>
    <row r="13" spans="1:20" ht="43.5" customHeight="1">
      <c r="A13" s="7">
        <v>12</v>
      </c>
      <c r="B13" s="181" t="s">
        <v>9</v>
      </c>
      <c r="C13" s="86" t="s">
        <v>10</v>
      </c>
      <c r="D13" s="86" t="s">
        <v>59</v>
      </c>
      <c r="E13" s="86" t="s">
        <v>12</v>
      </c>
      <c r="F13" s="51" t="s">
        <v>4069</v>
      </c>
      <c r="G13" s="86" t="s">
        <v>60</v>
      </c>
      <c r="H13" s="10">
        <v>2018</v>
      </c>
      <c r="I13" s="149" t="s">
        <v>58</v>
      </c>
      <c r="J13" s="9"/>
    </row>
    <row r="14" spans="1:20" ht="60" customHeight="1">
      <c r="A14" s="7">
        <v>13</v>
      </c>
      <c r="B14" s="181" t="s">
        <v>9</v>
      </c>
      <c r="C14" s="86" t="s">
        <v>10</v>
      </c>
      <c r="D14" s="86" t="s">
        <v>61</v>
      </c>
      <c r="E14" s="86" t="s">
        <v>12</v>
      </c>
      <c r="F14" s="51" t="s">
        <v>4069</v>
      </c>
      <c r="G14" s="86" t="s">
        <v>62</v>
      </c>
      <c r="H14" s="10">
        <v>2018</v>
      </c>
      <c r="I14" s="149" t="s">
        <v>58</v>
      </c>
      <c r="J14" s="9"/>
    </row>
    <row r="15" spans="1:20" ht="74.25" customHeight="1">
      <c r="A15" s="7">
        <v>14</v>
      </c>
      <c r="B15" s="181" t="s">
        <v>9</v>
      </c>
      <c r="C15" s="86" t="s">
        <v>10</v>
      </c>
      <c r="D15" s="45" t="s">
        <v>63</v>
      </c>
      <c r="E15" s="86" t="s">
        <v>47</v>
      </c>
      <c r="F15" s="54" t="s">
        <v>64</v>
      </c>
      <c r="G15" s="45" t="s">
        <v>65</v>
      </c>
      <c r="H15" s="10">
        <v>2019</v>
      </c>
      <c r="I15" s="149" t="s">
        <v>66</v>
      </c>
      <c r="J15" s="9"/>
    </row>
    <row r="16" spans="1:20" ht="73.5" customHeight="1">
      <c r="A16" s="7">
        <v>15</v>
      </c>
      <c r="B16" s="181" t="s">
        <v>9</v>
      </c>
      <c r="C16" s="86" t="s">
        <v>10</v>
      </c>
      <c r="D16" s="45" t="s">
        <v>67</v>
      </c>
      <c r="E16" s="45" t="s">
        <v>68</v>
      </c>
      <c r="F16" s="54" t="s">
        <v>69</v>
      </c>
      <c r="G16" s="45" t="s">
        <v>65</v>
      </c>
      <c r="H16" s="10">
        <v>2019</v>
      </c>
      <c r="I16" s="149" t="s">
        <v>70</v>
      </c>
      <c r="J16" s="9"/>
    </row>
    <row r="17" spans="1:10" ht="37.5" customHeight="1">
      <c r="A17" s="7">
        <v>16</v>
      </c>
      <c r="B17" s="181" t="s">
        <v>9</v>
      </c>
      <c r="C17" s="86" t="s">
        <v>10</v>
      </c>
      <c r="D17" s="45" t="s">
        <v>71</v>
      </c>
      <c r="E17" s="45" t="s">
        <v>52</v>
      </c>
      <c r="F17" s="54" t="s">
        <v>72</v>
      </c>
      <c r="G17" s="45" t="s">
        <v>65</v>
      </c>
      <c r="H17" s="10">
        <v>2019</v>
      </c>
      <c r="I17" s="149" t="s">
        <v>73</v>
      </c>
      <c r="J17" s="9"/>
    </row>
    <row r="18" spans="1:10" ht="39.75" customHeight="1">
      <c r="A18" s="7">
        <v>17</v>
      </c>
      <c r="B18" s="181" t="s">
        <v>9</v>
      </c>
      <c r="C18" s="86" t="s">
        <v>10</v>
      </c>
      <c r="D18" s="45" t="s">
        <v>74</v>
      </c>
      <c r="E18" s="45" t="s">
        <v>75</v>
      </c>
      <c r="F18" s="54" t="s">
        <v>76</v>
      </c>
      <c r="G18" s="45" t="s">
        <v>77</v>
      </c>
      <c r="H18" s="10">
        <v>2019</v>
      </c>
      <c r="I18" s="149" t="s">
        <v>78</v>
      </c>
      <c r="J18" s="9"/>
    </row>
    <row r="19" spans="1:10" ht="56.25" customHeight="1">
      <c r="A19" s="7">
        <v>18</v>
      </c>
      <c r="B19" s="181" t="s">
        <v>9</v>
      </c>
      <c r="C19" s="86" t="s">
        <v>10</v>
      </c>
      <c r="D19" s="45" t="s">
        <v>79</v>
      </c>
      <c r="E19" s="45" t="s">
        <v>80</v>
      </c>
      <c r="F19" s="55" t="s">
        <v>81</v>
      </c>
      <c r="G19" s="45" t="s">
        <v>82</v>
      </c>
      <c r="H19" s="10">
        <v>2019</v>
      </c>
      <c r="I19" s="149" t="s">
        <v>83</v>
      </c>
      <c r="J19" s="9"/>
    </row>
    <row r="20" spans="1:10" ht="45.75" customHeight="1">
      <c r="A20" s="7">
        <v>19</v>
      </c>
      <c r="B20" s="181" t="s">
        <v>9</v>
      </c>
      <c r="C20" s="86" t="s">
        <v>10</v>
      </c>
      <c r="D20" s="45" t="s">
        <v>84</v>
      </c>
      <c r="E20" s="45" t="s">
        <v>12</v>
      </c>
      <c r="F20" s="54" t="s">
        <v>85</v>
      </c>
      <c r="G20" s="45" t="s">
        <v>86</v>
      </c>
      <c r="H20" s="10">
        <v>2019</v>
      </c>
      <c r="I20" s="149" t="s">
        <v>87</v>
      </c>
      <c r="J20" s="9"/>
    </row>
    <row r="21" spans="1:10" ht="37.5" customHeight="1">
      <c r="A21" s="7">
        <v>20</v>
      </c>
      <c r="B21" s="181" t="s">
        <v>9</v>
      </c>
      <c r="C21" s="86" t="s">
        <v>10</v>
      </c>
      <c r="D21" s="45" t="s">
        <v>88</v>
      </c>
      <c r="E21" s="45" t="s">
        <v>12</v>
      </c>
      <c r="F21" s="54" t="s">
        <v>27</v>
      </c>
      <c r="G21" s="45" t="s">
        <v>89</v>
      </c>
      <c r="H21" s="10">
        <v>2019</v>
      </c>
      <c r="I21" s="149" t="s">
        <v>90</v>
      </c>
      <c r="J21" s="9"/>
    </row>
    <row r="22" spans="1:10" ht="73.5" customHeight="1">
      <c r="A22" s="7">
        <v>21</v>
      </c>
      <c r="B22" s="181" t="s">
        <v>9</v>
      </c>
      <c r="C22" s="86" t="s">
        <v>10</v>
      </c>
      <c r="D22" s="45" t="s">
        <v>91</v>
      </c>
      <c r="E22" s="45" t="s">
        <v>12</v>
      </c>
      <c r="F22" s="54" t="s">
        <v>27</v>
      </c>
      <c r="G22" s="86" t="s">
        <v>92</v>
      </c>
      <c r="H22" s="10">
        <v>2019</v>
      </c>
      <c r="I22" s="149" t="s">
        <v>93</v>
      </c>
      <c r="J22" s="9"/>
    </row>
    <row r="23" spans="1:10" ht="76.5" customHeight="1">
      <c r="A23" s="7">
        <v>22</v>
      </c>
      <c r="B23" s="181" t="s">
        <v>9</v>
      </c>
      <c r="C23" s="86" t="s">
        <v>10</v>
      </c>
      <c r="D23" s="45" t="s">
        <v>94</v>
      </c>
      <c r="E23" s="45" t="s">
        <v>47</v>
      </c>
      <c r="F23" s="54" t="s">
        <v>95</v>
      </c>
      <c r="G23" s="86" t="s">
        <v>92</v>
      </c>
      <c r="H23" s="10">
        <v>2019</v>
      </c>
      <c r="I23" s="149" t="s">
        <v>96</v>
      </c>
      <c r="J23" s="9"/>
    </row>
    <row r="24" spans="1:10" ht="45" customHeight="1">
      <c r="A24" s="7">
        <v>23</v>
      </c>
      <c r="B24" s="181" t="s">
        <v>9</v>
      </c>
      <c r="C24" s="86" t="s">
        <v>10</v>
      </c>
      <c r="D24" s="45" t="s">
        <v>97</v>
      </c>
      <c r="E24" s="45" t="s">
        <v>98</v>
      </c>
      <c r="F24" s="54" t="s">
        <v>99</v>
      </c>
      <c r="G24" s="86" t="s">
        <v>92</v>
      </c>
      <c r="H24" s="10">
        <v>2019</v>
      </c>
      <c r="I24" s="149" t="s">
        <v>100</v>
      </c>
      <c r="J24" s="9"/>
    </row>
    <row r="25" spans="1:10" ht="39.75" customHeight="1">
      <c r="A25" s="7">
        <v>24</v>
      </c>
      <c r="B25" s="181" t="s">
        <v>9</v>
      </c>
      <c r="C25" s="86" t="s">
        <v>10</v>
      </c>
      <c r="D25" s="45" t="s">
        <v>101</v>
      </c>
      <c r="E25" s="45" t="s">
        <v>34</v>
      </c>
      <c r="F25" s="54" t="s">
        <v>102</v>
      </c>
      <c r="G25" s="86" t="s">
        <v>92</v>
      </c>
      <c r="H25" s="10">
        <v>2019</v>
      </c>
      <c r="I25" s="149" t="s">
        <v>103</v>
      </c>
      <c r="J25" s="9"/>
    </row>
    <row r="26" spans="1:10" ht="39.75" customHeight="1">
      <c r="A26" s="7">
        <v>25</v>
      </c>
      <c r="B26" s="181" t="s">
        <v>9</v>
      </c>
      <c r="C26" s="86" t="s">
        <v>10</v>
      </c>
      <c r="D26" s="45" t="s">
        <v>104</v>
      </c>
      <c r="E26" s="45" t="s">
        <v>34</v>
      </c>
      <c r="F26" s="54" t="s">
        <v>72</v>
      </c>
      <c r="G26" s="86" t="s">
        <v>105</v>
      </c>
      <c r="H26" s="10">
        <v>2019</v>
      </c>
      <c r="I26" s="149" t="s">
        <v>106</v>
      </c>
      <c r="J26" s="9"/>
    </row>
    <row r="27" spans="1:10" ht="54" customHeight="1">
      <c r="A27" s="7">
        <v>26</v>
      </c>
      <c r="B27" s="181" t="s">
        <v>9</v>
      </c>
      <c r="C27" s="86" t="s">
        <v>10</v>
      </c>
      <c r="D27" s="88" t="s">
        <v>74</v>
      </c>
      <c r="E27" s="88" t="s">
        <v>107</v>
      </c>
      <c r="F27" s="51" t="s">
        <v>108</v>
      </c>
      <c r="G27" s="45" t="s">
        <v>109</v>
      </c>
      <c r="H27" s="10">
        <v>2020</v>
      </c>
      <c r="I27" s="149" t="s">
        <v>110</v>
      </c>
      <c r="J27" s="9"/>
    </row>
    <row r="28" spans="1:10" ht="42.75" customHeight="1">
      <c r="A28" s="7">
        <v>27</v>
      </c>
      <c r="B28" s="181" t="s">
        <v>9</v>
      </c>
      <c r="C28" s="86" t="s">
        <v>10</v>
      </c>
      <c r="D28" s="88" t="s">
        <v>111</v>
      </c>
      <c r="E28" s="88" t="s">
        <v>47</v>
      </c>
      <c r="F28" s="51" t="s">
        <v>112</v>
      </c>
      <c r="G28" s="86" t="s">
        <v>113</v>
      </c>
      <c r="H28" s="10">
        <v>2020</v>
      </c>
      <c r="I28" s="149" t="s">
        <v>114</v>
      </c>
      <c r="J28" s="9"/>
    </row>
    <row r="29" spans="1:10" ht="80.25" customHeight="1">
      <c r="A29" s="7">
        <v>28</v>
      </c>
      <c r="B29" s="181" t="s">
        <v>9</v>
      </c>
      <c r="C29" s="86" t="s">
        <v>10</v>
      </c>
      <c r="D29" s="88" t="s">
        <v>115</v>
      </c>
      <c r="E29" s="88" t="s">
        <v>116</v>
      </c>
      <c r="F29" s="51" t="s">
        <v>117</v>
      </c>
      <c r="G29" s="86" t="s">
        <v>121</v>
      </c>
      <c r="H29" s="10">
        <v>2020</v>
      </c>
      <c r="I29" s="149" t="s">
        <v>118</v>
      </c>
      <c r="J29" s="9"/>
    </row>
    <row r="30" spans="1:10" ht="59.25" customHeight="1">
      <c r="A30" s="7">
        <v>29</v>
      </c>
      <c r="B30" s="181" t="s">
        <v>9</v>
      </c>
      <c r="C30" s="86" t="s">
        <v>10</v>
      </c>
      <c r="D30" s="88" t="s">
        <v>119</v>
      </c>
      <c r="E30" s="88" t="s">
        <v>116</v>
      </c>
      <c r="F30" s="54" t="s">
        <v>120</v>
      </c>
      <c r="G30" s="86" t="s">
        <v>121</v>
      </c>
      <c r="H30" s="10">
        <v>2020</v>
      </c>
      <c r="I30" s="149" t="s">
        <v>122</v>
      </c>
      <c r="J30" s="9"/>
    </row>
    <row r="31" spans="1:10" ht="57.75" customHeight="1">
      <c r="A31" s="7">
        <v>30</v>
      </c>
      <c r="B31" s="181" t="s">
        <v>9</v>
      </c>
      <c r="C31" s="86" t="s">
        <v>10</v>
      </c>
      <c r="D31" s="45" t="s">
        <v>123</v>
      </c>
      <c r="E31" s="45" t="s">
        <v>34</v>
      </c>
      <c r="F31" s="54" t="s">
        <v>124</v>
      </c>
      <c r="G31" s="86" t="s">
        <v>125</v>
      </c>
      <c r="H31" s="10">
        <v>2020</v>
      </c>
      <c r="I31" s="149" t="s">
        <v>126</v>
      </c>
      <c r="J31" s="9"/>
    </row>
    <row r="32" spans="1:10" ht="58.5" customHeight="1">
      <c r="A32" s="7">
        <v>31</v>
      </c>
      <c r="B32" s="181" t="s">
        <v>9</v>
      </c>
      <c r="C32" s="86" t="s">
        <v>10</v>
      </c>
      <c r="D32" s="45" t="s">
        <v>127</v>
      </c>
      <c r="E32" s="45" t="s">
        <v>128</v>
      </c>
      <c r="F32" s="54" t="s">
        <v>124</v>
      </c>
      <c r="G32" s="86" t="s">
        <v>125</v>
      </c>
      <c r="H32" s="10">
        <v>2020</v>
      </c>
      <c r="I32" s="149" t="s">
        <v>129</v>
      </c>
      <c r="J32" s="9"/>
    </row>
    <row r="33" spans="1:10" ht="37.5" customHeight="1">
      <c r="A33" s="7">
        <v>32</v>
      </c>
      <c r="B33" s="181" t="s">
        <v>9</v>
      </c>
      <c r="C33" s="86" t="s">
        <v>10</v>
      </c>
      <c r="D33" s="45" t="s">
        <v>130</v>
      </c>
      <c r="E33" s="45" t="s">
        <v>47</v>
      </c>
      <c r="F33" s="55" t="s">
        <v>131</v>
      </c>
      <c r="G33" s="86" t="s">
        <v>125</v>
      </c>
      <c r="H33" s="10">
        <v>2020</v>
      </c>
      <c r="I33" s="149" t="s">
        <v>132</v>
      </c>
      <c r="J33" s="9"/>
    </row>
    <row r="34" spans="1:10" ht="74.25" customHeight="1">
      <c r="A34" s="7">
        <v>33</v>
      </c>
      <c r="B34" s="181" t="s">
        <v>9</v>
      </c>
      <c r="C34" s="86" t="s">
        <v>10</v>
      </c>
      <c r="D34" s="45" t="s">
        <v>133</v>
      </c>
      <c r="E34" s="45" t="s">
        <v>12</v>
      </c>
      <c r="F34" s="54" t="s">
        <v>120</v>
      </c>
      <c r="G34" s="86" t="s">
        <v>134</v>
      </c>
      <c r="H34" s="10">
        <v>2020</v>
      </c>
      <c r="I34" s="149" t="s">
        <v>135</v>
      </c>
      <c r="J34" s="9"/>
    </row>
    <row r="35" spans="1:10" ht="96" customHeight="1">
      <c r="A35" s="7">
        <v>34</v>
      </c>
      <c r="B35" s="181" t="s">
        <v>9</v>
      </c>
      <c r="C35" s="86" t="s">
        <v>10</v>
      </c>
      <c r="D35" s="45" t="s">
        <v>136</v>
      </c>
      <c r="E35" s="45" t="s">
        <v>107</v>
      </c>
      <c r="F35" s="54" t="s">
        <v>137</v>
      </c>
      <c r="G35" s="86" t="s">
        <v>134</v>
      </c>
      <c r="H35" s="10">
        <v>2020</v>
      </c>
      <c r="I35" s="149" t="s">
        <v>138</v>
      </c>
      <c r="J35" s="9"/>
    </row>
    <row r="36" spans="1:10" ht="34.5" customHeight="1">
      <c r="A36" s="7">
        <v>35</v>
      </c>
      <c r="B36" s="181" t="s">
        <v>9</v>
      </c>
      <c r="C36" s="86" t="s">
        <v>10</v>
      </c>
      <c r="D36" s="45" t="s">
        <v>139</v>
      </c>
      <c r="E36" s="45" t="s">
        <v>80</v>
      </c>
      <c r="F36" s="55" t="s">
        <v>131</v>
      </c>
      <c r="G36" s="45" t="s">
        <v>140</v>
      </c>
      <c r="H36" s="10">
        <v>2020</v>
      </c>
      <c r="I36" s="149" t="s">
        <v>141</v>
      </c>
      <c r="J36" s="9"/>
    </row>
    <row r="37" spans="1:10" ht="73.5" customHeight="1">
      <c r="A37" s="7">
        <v>36</v>
      </c>
      <c r="B37" s="181" t="s">
        <v>9</v>
      </c>
      <c r="C37" s="86" t="s">
        <v>10</v>
      </c>
      <c r="D37" s="45" t="s">
        <v>142</v>
      </c>
      <c r="E37" s="45" t="s">
        <v>52</v>
      </c>
      <c r="F37" s="51" t="s">
        <v>143</v>
      </c>
      <c r="G37" s="45" t="s">
        <v>140</v>
      </c>
      <c r="H37" s="10">
        <v>2020</v>
      </c>
      <c r="I37" s="149" t="s">
        <v>144</v>
      </c>
      <c r="J37" s="9"/>
    </row>
    <row r="38" spans="1:10" ht="37.5" customHeight="1">
      <c r="A38" s="7">
        <v>37</v>
      </c>
      <c r="B38" s="181" t="s">
        <v>9</v>
      </c>
      <c r="C38" s="86" t="s">
        <v>10</v>
      </c>
      <c r="D38" s="86" t="s">
        <v>145</v>
      </c>
      <c r="E38" s="86" t="s">
        <v>146</v>
      </c>
      <c r="F38" s="51" t="s">
        <v>147</v>
      </c>
      <c r="G38" s="86" t="s">
        <v>148</v>
      </c>
      <c r="H38" s="10">
        <v>2021</v>
      </c>
      <c r="I38" s="149" t="s">
        <v>149</v>
      </c>
      <c r="J38" s="9"/>
    </row>
    <row r="39" spans="1:10" ht="54" customHeight="1">
      <c r="A39" s="7">
        <v>38</v>
      </c>
      <c r="B39" s="181" t="s">
        <v>9</v>
      </c>
      <c r="C39" s="86" t="s">
        <v>10</v>
      </c>
      <c r="D39" s="86" t="s">
        <v>150</v>
      </c>
      <c r="E39" s="86" t="s">
        <v>107</v>
      </c>
      <c r="F39" s="51" t="s">
        <v>151</v>
      </c>
      <c r="G39" s="86" t="s">
        <v>152</v>
      </c>
      <c r="H39" s="10">
        <v>2021</v>
      </c>
      <c r="I39" s="149" t="s">
        <v>153</v>
      </c>
      <c r="J39" s="9"/>
    </row>
    <row r="40" spans="1:10" ht="91.5" customHeight="1">
      <c r="A40" s="7">
        <v>39</v>
      </c>
      <c r="B40" s="181" t="s">
        <v>9</v>
      </c>
      <c r="C40" s="86" t="s">
        <v>10</v>
      </c>
      <c r="D40" s="86" t="s">
        <v>154</v>
      </c>
      <c r="E40" s="86" t="s">
        <v>155</v>
      </c>
      <c r="F40" s="54" t="s">
        <v>156</v>
      </c>
      <c r="G40" s="86" t="s">
        <v>157</v>
      </c>
      <c r="H40" s="10">
        <v>2021</v>
      </c>
      <c r="I40" s="149" t="s">
        <v>158</v>
      </c>
      <c r="J40" s="9"/>
    </row>
    <row r="41" spans="1:10" ht="44.25" customHeight="1">
      <c r="A41" s="7">
        <v>40</v>
      </c>
      <c r="B41" s="181" t="s">
        <v>9</v>
      </c>
      <c r="C41" s="86" t="s">
        <v>10</v>
      </c>
      <c r="D41" s="86" t="s">
        <v>159</v>
      </c>
      <c r="E41" s="86" t="s">
        <v>160</v>
      </c>
      <c r="F41" s="51" t="s">
        <v>161</v>
      </c>
      <c r="G41" s="86" t="s">
        <v>157</v>
      </c>
      <c r="H41" s="10">
        <v>2021</v>
      </c>
      <c r="I41" s="149" t="s">
        <v>162</v>
      </c>
      <c r="J41" s="9"/>
    </row>
    <row r="42" spans="1:10" ht="96" customHeight="1">
      <c r="A42" s="7">
        <v>41</v>
      </c>
      <c r="B42" s="181" t="s">
        <v>9</v>
      </c>
      <c r="C42" s="86" t="s">
        <v>10</v>
      </c>
      <c r="D42" s="86" t="s">
        <v>163</v>
      </c>
      <c r="E42" s="86" t="s">
        <v>164</v>
      </c>
      <c r="F42" s="51" t="s">
        <v>165</v>
      </c>
      <c r="G42" s="45" t="s">
        <v>157</v>
      </c>
      <c r="H42" s="10">
        <v>2021</v>
      </c>
      <c r="I42" s="149" t="s">
        <v>166</v>
      </c>
      <c r="J42" s="9"/>
    </row>
    <row r="43" spans="1:10" ht="92.25" customHeight="1">
      <c r="A43" s="7">
        <v>42</v>
      </c>
      <c r="B43" s="181" t="s">
        <v>9</v>
      </c>
      <c r="C43" s="86" t="s">
        <v>10</v>
      </c>
      <c r="D43" s="86" t="s">
        <v>167</v>
      </c>
      <c r="E43" s="86" t="s">
        <v>12</v>
      </c>
      <c r="F43" s="51" t="s">
        <v>168</v>
      </c>
      <c r="G43" s="45" t="s">
        <v>157</v>
      </c>
      <c r="H43" s="10">
        <v>2021</v>
      </c>
      <c r="I43" s="149" t="s">
        <v>169</v>
      </c>
      <c r="J43" s="9"/>
    </row>
    <row r="44" spans="1:10" ht="50.25" customHeight="1">
      <c r="A44" s="7">
        <v>43</v>
      </c>
      <c r="B44" s="181" t="s">
        <v>9</v>
      </c>
      <c r="C44" s="86" t="s">
        <v>10</v>
      </c>
      <c r="D44" s="86" t="s">
        <v>170</v>
      </c>
      <c r="E44" s="45" t="s">
        <v>52</v>
      </c>
      <c r="F44" s="51" t="s">
        <v>102</v>
      </c>
      <c r="G44" s="45" t="s">
        <v>171</v>
      </c>
      <c r="H44" s="10">
        <v>2021</v>
      </c>
      <c r="I44" s="149" t="s">
        <v>172</v>
      </c>
      <c r="J44" s="9"/>
    </row>
    <row r="45" spans="1:10" ht="77.25" customHeight="1">
      <c r="A45" s="7">
        <v>44</v>
      </c>
      <c r="B45" s="181" t="s">
        <v>9</v>
      </c>
      <c r="C45" s="86" t="s">
        <v>10</v>
      </c>
      <c r="D45" s="86" t="s">
        <v>173</v>
      </c>
      <c r="E45" s="45" t="s">
        <v>12</v>
      </c>
      <c r="F45" s="51" t="s">
        <v>174</v>
      </c>
      <c r="G45" s="45" t="s">
        <v>171</v>
      </c>
      <c r="H45" s="10">
        <v>2021</v>
      </c>
      <c r="I45" s="149" t="s">
        <v>175</v>
      </c>
      <c r="J45" s="9"/>
    </row>
    <row r="46" spans="1:10" ht="74.25" customHeight="1">
      <c r="A46" s="7">
        <v>45</v>
      </c>
      <c r="B46" s="181" t="s">
        <v>9</v>
      </c>
      <c r="C46" s="86" t="s">
        <v>10</v>
      </c>
      <c r="D46" s="86" t="s">
        <v>176</v>
      </c>
      <c r="E46" s="45" t="s">
        <v>12</v>
      </c>
      <c r="F46" s="51" t="s">
        <v>174</v>
      </c>
      <c r="G46" s="45" t="s">
        <v>171</v>
      </c>
      <c r="H46" s="10">
        <v>2021</v>
      </c>
      <c r="I46" s="149" t="s">
        <v>177</v>
      </c>
      <c r="J46" s="9"/>
    </row>
    <row r="47" spans="1:10" ht="65.25" customHeight="1">
      <c r="A47" s="7">
        <v>46</v>
      </c>
      <c r="B47" s="181" t="s">
        <v>9</v>
      </c>
      <c r="C47" s="86" t="s">
        <v>10</v>
      </c>
      <c r="D47" s="45" t="s">
        <v>178</v>
      </c>
      <c r="E47" s="45" t="s">
        <v>160</v>
      </c>
      <c r="F47" s="51" t="s">
        <v>102</v>
      </c>
      <c r="G47" s="45" t="s">
        <v>179</v>
      </c>
      <c r="H47" s="10">
        <v>2021</v>
      </c>
      <c r="I47" s="149" t="s">
        <v>180</v>
      </c>
      <c r="J47" s="9"/>
    </row>
    <row r="48" spans="1:10" ht="46.5" customHeight="1">
      <c r="A48" s="7">
        <v>47</v>
      </c>
      <c r="B48" s="181" t="s">
        <v>9</v>
      </c>
      <c r="C48" s="86" t="s">
        <v>10</v>
      </c>
      <c r="D48" s="45" t="s">
        <v>181</v>
      </c>
      <c r="E48" s="45" t="s">
        <v>52</v>
      </c>
      <c r="F48" s="51" t="s">
        <v>182</v>
      </c>
      <c r="G48" s="45" t="s">
        <v>179</v>
      </c>
      <c r="H48" s="10">
        <v>2021</v>
      </c>
      <c r="I48" s="149" t="s">
        <v>183</v>
      </c>
      <c r="J48" s="9"/>
    </row>
    <row r="49" spans="1:10" ht="49.5" customHeight="1">
      <c r="A49" s="7">
        <v>48</v>
      </c>
      <c r="B49" s="181" t="s">
        <v>9</v>
      </c>
      <c r="C49" s="86" t="s">
        <v>10</v>
      </c>
      <c r="D49" s="86" t="s">
        <v>184</v>
      </c>
      <c r="E49" s="45" t="s">
        <v>107</v>
      </c>
      <c r="F49" s="51" t="s">
        <v>185</v>
      </c>
      <c r="G49" s="45" t="s">
        <v>179</v>
      </c>
      <c r="H49" s="10">
        <v>2021</v>
      </c>
      <c r="I49" s="149" t="s">
        <v>186</v>
      </c>
      <c r="J49" s="9"/>
    </row>
    <row r="50" spans="1:10" ht="48" customHeight="1">
      <c r="A50" s="7">
        <v>49</v>
      </c>
      <c r="B50" s="181" t="s">
        <v>9</v>
      </c>
      <c r="C50" s="86" t="s">
        <v>10</v>
      </c>
      <c r="D50" s="45" t="s">
        <v>187</v>
      </c>
      <c r="E50" s="45" t="s">
        <v>160</v>
      </c>
      <c r="F50" s="51" t="s">
        <v>188</v>
      </c>
      <c r="G50" s="45" t="s">
        <v>189</v>
      </c>
      <c r="H50" s="10">
        <v>2022</v>
      </c>
      <c r="I50" s="149" t="s">
        <v>190</v>
      </c>
      <c r="J50" s="9"/>
    </row>
    <row r="51" spans="1:10" ht="57.75" customHeight="1">
      <c r="A51" s="7">
        <v>50</v>
      </c>
      <c r="B51" s="181" t="s">
        <v>9</v>
      </c>
      <c r="C51" s="86" t="s">
        <v>10</v>
      </c>
      <c r="D51" s="86" t="s">
        <v>191</v>
      </c>
      <c r="E51" s="45" t="s">
        <v>12</v>
      </c>
      <c r="F51" s="51" t="s">
        <v>192</v>
      </c>
      <c r="G51" s="45" t="s">
        <v>189</v>
      </c>
      <c r="H51" s="10">
        <v>2022</v>
      </c>
      <c r="I51" s="149" t="s">
        <v>193</v>
      </c>
      <c r="J51" s="9"/>
    </row>
    <row r="52" spans="1:10" ht="127.5" customHeight="1">
      <c r="A52" s="7">
        <v>51</v>
      </c>
      <c r="B52" s="181" t="s">
        <v>9</v>
      </c>
      <c r="C52" s="86" t="s">
        <v>10</v>
      </c>
      <c r="D52" s="86" t="s">
        <v>194</v>
      </c>
      <c r="E52" s="45" t="s">
        <v>12</v>
      </c>
      <c r="F52" s="51" t="s">
        <v>195</v>
      </c>
      <c r="G52" s="45" t="s">
        <v>189</v>
      </c>
      <c r="H52" s="10">
        <v>2022</v>
      </c>
      <c r="I52" s="149" t="s">
        <v>196</v>
      </c>
      <c r="J52" s="9"/>
    </row>
    <row r="53" spans="1:10" ht="39" customHeight="1">
      <c r="A53" s="7">
        <v>52</v>
      </c>
      <c r="B53" s="181" t="s">
        <v>9</v>
      </c>
      <c r="C53" s="86" t="s">
        <v>10</v>
      </c>
      <c r="D53" s="86" t="s">
        <v>197</v>
      </c>
      <c r="E53" s="45" t="s">
        <v>107</v>
      </c>
      <c r="F53" s="51" t="s">
        <v>198</v>
      </c>
      <c r="G53" s="45" t="s">
        <v>189</v>
      </c>
      <c r="H53" s="10">
        <v>2022</v>
      </c>
      <c r="I53" s="149" t="s">
        <v>199</v>
      </c>
      <c r="J53" s="9"/>
    </row>
    <row r="54" spans="1:10" ht="51.75" customHeight="1">
      <c r="A54" s="7">
        <v>53</v>
      </c>
      <c r="B54" s="181" t="s">
        <v>9</v>
      </c>
      <c r="C54" s="86" t="s">
        <v>10</v>
      </c>
      <c r="D54" s="86" t="s">
        <v>200</v>
      </c>
      <c r="E54" s="45" t="s">
        <v>52</v>
      </c>
      <c r="F54" s="51" t="s">
        <v>201</v>
      </c>
      <c r="G54" s="45" t="s">
        <v>202</v>
      </c>
      <c r="H54" s="10">
        <v>2022</v>
      </c>
      <c r="I54" s="149" t="s">
        <v>203</v>
      </c>
      <c r="J54" s="9"/>
    </row>
    <row r="55" spans="1:10" ht="57.75" customHeight="1">
      <c r="A55" s="7">
        <v>54</v>
      </c>
      <c r="B55" s="181" t="s">
        <v>9</v>
      </c>
      <c r="C55" s="86" t="s">
        <v>10</v>
      </c>
      <c r="D55" s="45" t="s">
        <v>204</v>
      </c>
      <c r="E55" s="89" t="s">
        <v>12</v>
      </c>
      <c r="F55" s="51" t="s">
        <v>205</v>
      </c>
      <c r="G55" s="45" t="s">
        <v>206</v>
      </c>
      <c r="H55" s="10">
        <v>2022</v>
      </c>
      <c r="I55" s="149" t="s">
        <v>207</v>
      </c>
      <c r="J55" s="9"/>
    </row>
    <row r="56" spans="1:10" ht="39" customHeight="1">
      <c r="A56" s="7">
        <v>55</v>
      </c>
      <c r="B56" s="181" t="s">
        <v>9</v>
      </c>
      <c r="C56" s="86" t="s">
        <v>10</v>
      </c>
      <c r="D56" s="45" t="s">
        <v>208</v>
      </c>
      <c r="E56" s="89" t="s">
        <v>107</v>
      </c>
      <c r="F56" s="51" t="s">
        <v>182</v>
      </c>
      <c r="G56" s="45" t="s">
        <v>206</v>
      </c>
      <c r="H56" s="10">
        <v>2022</v>
      </c>
      <c r="I56" s="149" t="s">
        <v>209</v>
      </c>
      <c r="J56" s="9"/>
    </row>
    <row r="57" spans="1:10" ht="36" customHeight="1">
      <c r="A57" s="7">
        <v>56</v>
      </c>
      <c r="B57" s="181" t="s">
        <v>9</v>
      </c>
      <c r="C57" s="86" t="s">
        <v>10</v>
      </c>
      <c r="D57" s="45" t="s">
        <v>210</v>
      </c>
      <c r="E57" s="45" t="s">
        <v>52</v>
      </c>
      <c r="F57" s="51" t="s">
        <v>198</v>
      </c>
      <c r="G57" s="45" t="s">
        <v>211</v>
      </c>
      <c r="H57" s="10">
        <v>2023</v>
      </c>
      <c r="I57" s="149" t="s">
        <v>212</v>
      </c>
      <c r="J57" s="9"/>
    </row>
    <row r="58" spans="1:10" ht="40.5" customHeight="1">
      <c r="A58" s="7">
        <v>57</v>
      </c>
      <c r="B58" s="181" t="s">
        <v>9</v>
      </c>
      <c r="C58" s="86" t="s">
        <v>10</v>
      </c>
      <c r="D58" s="86" t="s">
        <v>213</v>
      </c>
      <c r="E58" s="45" t="s">
        <v>12</v>
      </c>
      <c r="F58" s="51" t="s">
        <v>214</v>
      </c>
      <c r="G58" s="45" t="s">
        <v>215</v>
      </c>
      <c r="H58" s="10">
        <v>2023</v>
      </c>
      <c r="I58" s="149" t="s">
        <v>216</v>
      </c>
      <c r="J58" s="9"/>
    </row>
    <row r="59" spans="1:10" ht="38.25" customHeight="1">
      <c r="A59" s="7">
        <v>58</v>
      </c>
      <c r="B59" s="181" t="s">
        <v>9</v>
      </c>
      <c r="C59" s="86" t="s">
        <v>10</v>
      </c>
      <c r="D59" s="45" t="s">
        <v>217</v>
      </c>
      <c r="E59" s="89" t="s">
        <v>107</v>
      </c>
      <c r="F59" s="51" t="s">
        <v>218</v>
      </c>
      <c r="G59" s="45" t="s">
        <v>219</v>
      </c>
      <c r="H59" s="10">
        <v>2023</v>
      </c>
      <c r="I59" s="149" t="s">
        <v>220</v>
      </c>
      <c r="J59" s="9"/>
    </row>
    <row r="60" spans="1:10" ht="72" customHeight="1">
      <c r="A60" s="7">
        <v>59</v>
      </c>
      <c r="B60" s="181" t="s">
        <v>9</v>
      </c>
      <c r="C60" s="86" t="s">
        <v>10</v>
      </c>
      <c r="D60" s="45" t="s">
        <v>221</v>
      </c>
      <c r="E60" s="89" t="s">
        <v>222</v>
      </c>
      <c r="F60" s="51" t="s">
        <v>223</v>
      </c>
      <c r="G60" s="45" t="s">
        <v>219</v>
      </c>
      <c r="H60" s="10">
        <v>2023</v>
      </c>
      <c r="I60" s="149" t="s">
        <v>224</v>
      </c>
      <c r="J60" s="9"/>
    </row>
    <row r="61" spans="1:10" ht="54" customHeight="1">
      <c r="A61" s="7">
        <v>60</v>
      </c>
      <c r="B61" s="181" t="s">
        <v>9</v>
      </c>
      <c r="C61" s="86" t="s">
        <v>10</v>
      </c>
      <c r="D61" s="45" t="s">
        <v>225</v>
      </c>
      <c r="E61" s="90" t="s">
        <v>107</v>
      </c>
      <c r="F61" s="51" t="s">
        <v>226</v>
      </c>
      <c r="G61" s="45" t="s">
        <v>571</v>
      </c>
      <c r="H61" s="10">
        <v>2023</v>
      </c>
      <c r="I61" s="149" t="s">
        <v>227</v>
      </c>
      <c r="J61" s="9"/>
    </row>
    <row r="62" spans="1:10" ht="45" customHeight="1">
      <c r="A62" s="7">
        <v>61</v>
      </c>
      <c r="B62" s="181" t="s">
        <v>9</v>
      </c>
      <c r="C62" s="86" t="s">
        <v>10</v>
      </c>
      <c r="D62" s="45" t="s">
        <v>228</v>
      </c>
      <c r="E62" s="90" t="s">
        <v>52</v>
      </c>
      <c r="F62" s="51" t="s">
        <v>229</v>
      </c>
      <c r="G62" s="45" t="s">
        <v>571</v>
      </c>
      <c r="H62" s="10">
        <v>2023</v>
      </c>
      <c r="I62" s="149" t="s">
        <v>230</v>
      </c>
      <c r="J62" s="9"/>
    </row>
    <row r="63" spans="1:10" ht="42" customHeight="1">
      <c r="A63" s="7">
        <v>62</v>
      </c>
      <c r="B63" s="181" t="s">
        <v>9</v>
      </c>
      <c r="C63" s="86" t="s">
        <v>10</v>
      </c>
      <c r="D63" s="45" t="s">
        <v>231</v>
      </c>
      <c r="E63" s="90" t="s">
        <v>12</v>
      </c>
      <c r="F63" s="51" t="s">
        <v>232</v>
      </c>
      <c r="G63" s="45" t="s">
        <v>571</v>
      </c>
      <c r="H63" s="10">
        <v>2023</v>
      </c>
      <c r="I63" s="149" t="s">
        <v>233</v>
      </c>
      <c r="J63" s="9"/>
    </row>
    <row r="64" spans="1:10" ht="53.25" customHeight="1">
      <c r="A64" s="7">
        <v>63</v>
      </c>
      <c r="B64" s="181" t="s">
        <v>9</v>
      </c>
      <c r="C64" s="86" t="s">
        <v>10</v>
      </c>
      <c r="D64" s="45" t="s">
        <v>234</v>
      </c>
      <c r="E64" s="90" t="s">
        <v>12</v>
      </c>
      <c r="F64" s="51" t="s">
        <v>235</v>
      </c>
      <c r="G64" s="45" t="s">
        <v>571</v>
      </c>
      <c r="H64" s="10">
        <v>2023</v>
      </c>
      <c r="I64" s="149" t="s">
        <v>236</v>
      </c>
      <c r="J64" s="9"/>
    </row>
    <row r="65" spans="1:10" ht="48.75" customHeight="1">
      <c r="A65" s="7">
        <v>64</v>
      </c>
      <c r="B65" s="181" t="s">
        <v>9</v>
      </c>
      <c r="C65" s="86" t="s">
        <v>237</v>
      </c>
      <c r="D65" s="86" t="s">
        <v>238</v>
      </c>
      <c r="E65" s="86" t="s">
        <v>239</v>
      </c>
      <c r="F65" s="51" t="s">
        <v>240</v>
      </c>
      <c r="G65" s="86" t="s">
        <v>19</v>
      </c>
      <c r="H65" s="10">
        <v>2017</v>
      </c>
      <c r="I65" s="149" t="s">
        <v>241</v>
      </c>
      <c r="J65" s="9"/>
    </row>
    <row r="66" spans="1:10" ht="35.25" customHeight="1">
      <c r="A66" s="7">
        <v>65</v>
      </c>
      <c r="B66" s="181" t="s">
        <v>9</v>
      </c>
      <c r="C66" s="86" t="s">
        <v>237</v>
      </c>
      <c r="D66" s="86" t="s">
        <v>242</v>
      </c>
      <c r="E66" s="86" t="s">
        <v>243</v>
      </c>
      <c r="F66" s="51" t="s">
        <v>244</v>
      </c>
      <c r="G66" s="86" t="s">
        <v>245</v>
      </c>
      <c r="H66" s="10">
        <v>2017</v>
      </c>
      <c r="I66" s="149" t="s">
        <v>246</v>
      </c>
      <c r="J66" s="9"/>
    </row>
    <row r="67" spans="1:10" ht="62.25" customHeight="1">
      <c r="A67" s="7">
        <v>66</v>
      </c>
      <c r="B67" s="181" t="s">
        <v>9</v>
      </c>
      <c r="C67" s="86" t="s">
        <v>237</v>
      </c>
      <c r="D67" s="86" t="s">
        <v>247</v>
      </c>
      <c r="E67" s="86" t="s">
        <v>248</v>
      </c>
      <c r="F67" s="51" t="s">
        <v>249</v>
      </c>
      <c r="G67" s="86" t="s">
        <v>250</v>
      </c>
      <c r="H67" s="10">
        <v>2018</v>
      </c>
      <c r="I67" s="47" t="s">
        <v>251</v>
      </c>
      <c r="J67" s="9"/>
    </row>
    <row r="68" spans="1:10" ht="42" customHeight="1">
      <c r="A68" s="7">
        <v>67</v>
      </c>
      <c r="B68" s="181" t="s">
        <v>9</v>
      </c>
      <c r="C68" s="86" t="s">
        <v>237</v>
      </c>
      <c r="D68" s="86" t="s">
        <v>252</v>
      </c>
      <c r="E68" s="86" t="s">
        <v>243</v>
      </c>
      <c r="F68" s="51" t="s">
        <v>253</v>
      </c>
      <c r="G68" s="86" t="s">
        <v>28</v>
      </c>
      <c r="H68" s="10">
        <v>2018</v>
      </c>
      <c r="I68" s="149" t="s">
        <v>254</v>
      </c>
      <c r="J68" s="9"/>
    </row>
    <row r="69" spans="1:10" ht="43.5" customHeight="1">
      <c r="A69" s="7">
        <v>68</v>
      </c>
      <c r="B69" s="181" t="s">
        <v>9</v>
      </c>
      <c r="C69" s="86" t="s">
        <v>237</v>
      </c>
      <c r="D69" s="86" t="s">
        <v>255</v>
      </c>
      <c r="E69" s="86" t="s">
        <v>256</v>
      </c>
      <c r="F69" s="51" t="s">
        <v>257</v>
      </c>
      <c r="G69" s="86" t="s">
        <v>49</v>
      </c>
      <c r="H69" s="10">
        <v>2018</v>
      </c>
      <c r="I69" s="149" t="s">
        <v>258</v>
      </c>
      <c r="J69" s="9"/>
    </row>
    <row r="70" spans="1:10" ht="45" customHeight="1">
      <c r="A70" s="7">
        <v>69</v>
      </c>
      <c r="B70" s="181" t="s">
        <v>9</v>
      </c>
      <c r="C70" s="86" t="s">
        <v>237</v>
      </c>
      <c r="D70" s="86" t="s">
        <v>259</v>
      </c>
      <c r="E70" s="86" t="s">
        <v>256</v>
      </c>
      <c r="F70" s="51" t="s">
        <v>260</v>
      </c>
      <c r="G70" s="86" t="s">
        <v>49</v>
      </c>
      <c r="H70" s="10">
        <v>2018</v>
      </c>
      <c r="I70" s="149" t="s">
        <v>261</v>
      </c>
      <c r="J70" s="9"/>
    </row>
    <row r="71" spans="1:10" ht="35.25" customHeight="1">
      <c r="A71" s="7">
        <v>70</v>
      </c>
      <c r="B71" s="181" t="s">
        <v>9</v>
      </c>
      <c r="C71" s="86" t="s">
        <v>237</v>
      </c>
      <c r="D71" s="86" t="s">
        <v>262</v>
      </c>
      <c r="E71" s="86" t="s">
        <v>263</v>
      </c>
      <c r="F71" s="51" t="s">
        <v>264</v>
      </c>
      <c r="G71" s="86" t="s">
        <v>49</v>
      </c>
      <c r="H71" s="10">
        <v>2018</v>
      </c>
      <c r="I71" s="149" t="s">
        <v>265</v>
      </c>
      <c r="J71" s="9"/>
    </row>
    <row r="72" spans="1:10" ht="72" customHeight="1">
      <c r="A72" s="7">
        <v>71</v>
      </c>
      <c r="B72" s="181" t="s">
        <v>9</v>
      </c>
      <c r="C72" s="86" t="s">
        <v>237</v>
      </c>
      <c r="D72" s="87" t="s">
        <v>266</v>
      </c>
      <c r="E72" s="86" t="s">
        <v>267</v>
      </c>
      <c r="F72" s="51" t="s">
        <v>268</v>
      </c>
      <c r="G72" s="86" t="s">
        <v>49</v>
      </c>
      <c r="H72" s="10">
        <v>2018</v>
      </c>
      <c r="I72" s="149" t="s">
        <v>269</v>
      </c>
      <c r="J72" s="9"/>
    </row>
    <row r="73" spans="1:10" ht="39.75" customHeight="1">
      <c r="A73" s="7">
        <v>72</v>
      </c>
      <c r="B73" s="181" t="s">
        <v>9</v>
      </c>
      <c r="C73" s="86" t="s">
        <v>237</v>
      </c>
      <c r="D73" s="86" t="s">
        <v>270</v>
      </c>
      <c r="E73" s="86" t="s">
        <v>267</v>
      </c>
      <c r="F73" s="51" t="s">
        <v>271</v>
      </c>
      <c r="G73" s="86" t="s">
        <v>49</v>
      </c>
      <c r="H73" s="10">
        <v>2018</v>
      </c>
      <c r="I73" s="149" t="s">
        <v>272</v>
      </c>
      <c r="J73" s="9"/>
    </row>
    <row r="74" spans="1:10" ht="45" customHeight="1">
      <c r="A74" s="7">
        <v>73</v>
      </c>
      <c r="B74" s="181" t="s">
        <v>9</v>
      </c>
      <c r="C74" s="86" t="s">
        <v>237</v>
      </c>
      <c r="D74" s="86" t="s">
        <v>273</v>
      </c>
      <c r="E74" s="86" t="s">
        <v>263</v>
      </c>
      <c r="F74" s="54" t="s">
        <v>264</v>
      </c>
      <c r="G74" s="86" t="s">
        <v>54</v>
      </c>
      <c r="H74" s="10">
        <v>2018</v>
      </c>
      <c r="I74" s="149" t="s">
        <v>274</v>
      </c>
      <c r="J74" s="9"/>
    </row>
    <row r="75" spans="1:10" ht="54.75" customHeight="1">
      <c r="A75" s="7">
        <v>74</v>
      </c>
      <c r="B75" s="181" t="s">
        <v>9</v>
      </c>
      <c r="C75" s="86" t="s">
        <v>237</v>
      </c>
      <c r="D75" s="86" t="s">
        <v>275</v>
      </c>
      <c r="E75" s="86" t="s">
        <v>276</v>
      </c>
      <c r="F75" s="54" t="s">
        <v>277</v>
      </c>
      <c r="G75" s="86" t="s">
        <v>54</v>
      </c>
      <c r="H75" s="10">
        <v>2018</v>
      </c>
      <c r="I75" s="149" t="s">
        <v>278</v>
      </c>
      <c r="J75" s="9"/>
    </row>
    <row r="76" spans="1:10" ht="41.25" customHeight="1">
      <c r="A76" s="7">
        <v>75</v>
      </c>
      <c r="B76" s="181" t="s">
        <v>9</v>
      </c>
      <c r="C76" s="86" t="s">
        <v>237</v>
      </c>
      <c r="D76" s="86" t="s">
        <v>279</v>
      </c>
      <c r="E76" s="86" t="s">
        <v>256</v>
      </c>
      <c r="F76" s="51" t="s">
        <v>280</v>
      </c>
      <c r="G76" s="86" t="s">
        <v>54</v>
      </c>
      <c r="H76" s="10">
        <v>2018</v>
      </c>
      <c r="I76" s="149" t="s">
        <v>281</v>
      </c>
      <c r="J76" s="9"/>
    </row>
    <row r="77" spans="1:10" ht="45" customHeight="1">
      <c r="A77" s="7">
        <v>76</v>
      </c>
      <c r="B77" s="181" t="s">
        <v>9</v>
      </c>
      <c r="C77" s="86" t="s">
        <v>237</v>
      </c>
      <c r="D77" s="86" t="s">
        <v>282</v>
      </c>
      <c r="E77" s="86" t="s">
        <v>283</v>
      </c>
      <c r="F77" s="51" t="s">
        <v>284</v>
      </c>
      <c r="G77" s="86" t="s">
        <v>54</v>
      </c>
      <c r="H77" s="10">
        <v>2018</v>
      </c>
      <c r="I77" s="149" t="s">
        <v>285</v>
      </c>
      <c r="J77" s="9"/>
    </row>
    <row r="78" spans="1:10" ht="45" customHeight="1">
      <c r="A78" s="7">
        <v>77</v>
      </c>
      <c r="B78" s="181" t="s">
        <v>9</v>
      </c>
      <c r="C78" s="86" t="s">
        <v>237</v>
      </c>
      <c r="D78" s="86" t="s">
        <v>286</v>
      </c>
      <c r="E78" s="86" t="s">
        <v>239</v>
      </c>
      <c r="F78" s="54" t="s">
        <v>287</v>
      </c>
      <c r="G78" s="86" t="s">
        <v>54</v>
      </c>
      <c r="H78" s="10">
        <v>2018</v>
      </c>
      <c r="I78" s="149" t="s">
        <v>288</v>
      </c>
      <c r="J78" s="9"/>
    </row>
    <row r="79" spans="1:10" ht="45" customHeight="1">
      <c r="A79" s="7">
        <v>78</v>
      </c>
      <c r="B79" s="181" t="s">
        <v>9</v>
      </c>
      <c r="C79" s="86" t="s">
        <v>237</v>
      </c>
      <c r="D79" s="86" t="s">
        <v>289</v>
      </c>
      <c r="E79" s="86" t="s">
        <v>239</v>
      </c>
      <c r="F79" s="52" t="s">
        <v>290</v>
      </c>
      <c r="G79" s="86" t="s">
        <v>54</v>
      </c>
      <c r="H79" s="10">
        <v>2018</v>
      </c>
      <c r="I79" s="149" t="s">
        <v>291</v>
      </c>
      <c r="J79" s="9"/>
    </row>
    <row r="80" spans="1:10" ht="55.5" customHeight="1">
      <c r="A80" s="7">
        <v>79</v>
      </c>
      <c r="B80" s="181" t="s">
        <v>9</v>
      </c>
      <c r="C80" s="86" t="s">
        <v>237</v>
      </c>
      <c r="D80" s="45" t="s">
        <v>292</v>
      </c>
      <c r="E80" s="45" t="s">
        <v>243</v>
      </c>
      <c r="F80" s="54" t="s">
        <v>293</v>
      </c>
      <c r="G80" s="45" t="s">
        <v>65</v>
      </c>
      <c r="H80" s="10">
        <v>2019</v>
      </c>
      <c r="I80" s="149" t="s">
        <v>294</v>
      </c>
      <c r="J80" s="9"/>
    </row>
    <row r="81" spans="1:10" ht="48.75" customHeight="1">
      <c r="A81" s="7">
        <v>80</v>
      </c>
      <c r="B81" s="181" t="s">
        <v>9</v>
      </c>
      <c r="C81" s="86" t="s">
        <v>237</v>
      </c>
      <c r="D81" s="45" t="s">
        <v>295</v>
      </c>
      <c r="E81" s="45" t="s">
        <v>296</v>
      </c>
      <c r="F81" s="54" t="s">
        <v>297</v>
      </c>
      <c r="G81" s="45" t="s">
        <v>65</v>
      </c>
      <c r="H81" s="10">
        <v>2019</v>
      </c>
      <c r="I81" s="149" t="s">
        <v>298</v>
      </c>
      <c r="J81" s="9"/>
    </row>
    <row r="82" spans="1:10" ht="45" customHeight="1">
      <c r="A82" s="7">
        <v>81</v>
      </c>
      <c r="B82" s="181" t="s">
        <v>9</v>
      </c>
      <c r="C82" s="86" t="s">
        <v>237</v>
      </c>
      <c r="D82" s="45" t="s">
        <v>299</v>
      </c>
      <c r="E82" s="45" t="s">
        <v>256</v>
      </c>
      <c r="F82" s="54" t="s">
        <v>257</v>
      </c>
      <c r="G82" s="45" t="s">
        <v>77</v>
      </c>
      <c r="H82" s="10">
        <v>2019</v>
      </c>
      <c r="I82" s="149" t="s">
        <v>300</v>
      </c>
      <c r="J82" s="9"/>
    </row>
    <row r="83" spans="1:10" ht="50.25" customHeight="1">
      <c r="A83" s="7">
        <v>82</v>
      </c>
      <c r="B83" s="181" t="s">
        <v>9</v>
      </c>
      <c r="C83" s="86" t="s">
        <v>237</v>
      </c>
      <c r="D83" s="45" t="s">
        <v>301</v>
      </c>
      <c r="E83" s="45" t="s">
        <v>283</v>
      </c>
      <c r="F83" s="54" t="s">
        <v>280</v>
      </c>
      <c r="G83" s="45" t="s">
        <v>89</v>
      </c>
      <c r="H83" s="10">
        <v>2019</v>
      </c>
      <c r="I83" s="149" t="s">
        <v>302</v>
      </c>
      <c r="J83" s="9"/>
    </row>
    <row r="84" spans="1:10" ht="44.25" customHeight="1">
      <c r="A84" s="7">
        <v>83</v>
      </c>
      <c r="B84" s="181" t="s">
        <v>9</v>
      </c>
      <c r="C84" s="86" t="s">
        <v>237</v>
      </c>
      <c r="D84" s="45" t="s">
        <v>303</v>
      </c>
      <c r="E84" s="45" t="s">
        <v>239</v>
      </c>
      <c r="F84" s="54" t="s">
        <v>304</v>
      </c>
      <c r="G84" s="45" t="s">
        <v>89</v>
      </c>
      <c r="H84" s="10">
        <v>2019</v>
      </c>
      <c r="I84" s="149" t="s">
        <v>305</v>
      </c>
      <c r="J84" s="9"/>
    </row>
    <row r="85" spans="1:10" ht="87.75" customHeight="1">
      <c r="A85" s="7">
        <v>84</v>
      </c>
      <c r="B85" s="181" t="s">
        <v>9</v>
      </c>
      <c r="C85" s="86" t="s">
        <v>237</v>
      </c>
      <c r="D85" s="45" t="s">
        <v>306</v>
      </c>
      <c r="E85" s="45" t="s">
        <v>307</v>
      </c>
      <c r="F85" s="54" t="s">
        <v>308</v>
      </c>
      <c r="G85" s="45" t="s">
        <v>89</v>
      </c>
      <c r="H85" s="10">
        <v>2019</v>
      </c>
      <c r="I85" s="149" t="s">
        <v>309</v>
      </c>
      <c r="J85" s="9"/>
    </row>
    <row r="86" spans="1:10" ht="67.5">
      <c r="A86" s="7">
        <v>85</v>
      </c>
      <c r="B86" s="181" t="s">
        <v>9</v>
      </c>
      <c r="C86" s="86" t="s">
        <v>237</v>
      </c>
      <c r="D86" s="45" t="s">
        <v>310</v>
      </c>
      <c r="E86" s="45" t="s">
        <v>239</v>
      </c>
      <c r="F86" s="54" t="s">
        <v>280</v>
      </c>
      <c r="G86" s="86" t="s">
        <v>92</v>
      </c>
      <c r="H86" s="10">
        <v>2019</v>
      </c>
      <c r="I86" s="149" t="s">
        <v>311</v>
      </c>
      <c r="J86" s="9"/>
    </row>
    <row r="87" spans="1:10" ht="67.5">
      <c r="A87" s="7">
        <v>86</v>
      </c>
      <c r="B87" s="181" t="s">
        <v>9</v>
      </c>
      <c r="C87" s="86" t="s">
        <v>237</v>
      </c>
      <c r="D87" s="45" t="s">
        <v>312</v>
      </c>
      <c r="E87" s="45" t="s">
        <v>256</v>
      </c>
      <c r="F87" s="54" t="s">
        <v>313</v>
      </c>
      <c r="G87" s="86" t="s">
        <v>92</v>
      </c>
      <c r="H87" s="10">
        <v>2019</v>
      </c>
      <c r="I87" s="149" t="s">
        <v>314</v>
      </c>
      <c r="J87" s="9"/>
    </row>
    <row r="88" spans="1:10" ht="56.25">
      <c r="A88" s="7">
        <v>87</v>
      </c>
      <c r="B88" s="181" t="s">
        <v>9</v>
      </c>
      <c r="C88" s="86" t="s">
        <v>237</v>
      </c>
      <c r="D88" s="45" t="s">
        <v>315</v>
      </c>
      <c r="E88" s="45" t="s">
        <v>243</v>
      </c>
      <c r="F88" s="54" t="s">
        <v>316</v>
      </c>
      <c r="G88" s="86" t="s">
        <v>92</v>
      </c>
      <c r="H88" s="10">
        <v>2019</v>
      </c>
      <c r="I88" s="149" t="s">
        <v>317</v>
      </c>
      <c r="J88" s="9"/>
    </row>
    <row r="89" spans="1:10" ht="45.75" customHeight="1">
      <c r="A89" s="7">
        <v>88</v>
      </c>
      <c r="B89" s="181" t="s">
        <v>9</v>
      </c>
      <c r="C89" s="86" t="s">
        <v>237</v>
      </c>
      <c r="D89" s="45" t="s">
        <v>318</v>
      </c>
      <c r="E89" s="45" t="s">
        <v>243</v>
      </c>
      <c r="F89" s="54" t="s">
        <v>313</v>
      </c>
      <c r="G89" s="86" t="s">
        <v>105</v>
      </c>
      <c r="H89" s="10">
        <v>2019</v>
      </c>
      <c r="I89" s="149" t="s">
        <v>319</v>
      </c>
      <c r="J89" s="9"/>
    </row>
    <row r="90" spans="1:10" ht="39" customHeight="1">
      <c r="A90" s="7">
        <v>89</v>
      </c>
      <c r="B90" s="181" t="s">
        <v>9</v>
      </c>
      <c r="C90" s="86" t="s">
        <v>237</v>
      </c>
      <c r="D90" s="45" t="s">
        <v>320</v>
      </c>
      <c r="E90" s="45" t="s">
        <v>321</v>
      </c>
      <c r="F90" s="54" t="s">
        <v>304</v>
      </c>
      <c r="G90" s="86" t="s">
        <v>105</v>
      </c>
      <c r="H90" s="10">
        <v>2019</v>
      </c>
      <c r="I90" s="149" t="s">
        <v>322</v>
      </c>
      <c r="J90" s="9"/>
    </row>
    <row r="91" spans="1:10" ht="79.5" customHeight="1">
      <c r="A91" s="7">
        <v>90</v>
      </c>
      <c r="B91" s="181" t="s">
        <v>9</v>
      </c>
      <c r="C91" s="86" t="s">
        <v>237</v>
      </c>
      <c r="D91" s="45" t="s">
        <v>323</v>
      </c>
      <c r="E91" s="45" t="s">
        <v>283</v>
      </c>
      <c r="F91" s="54" t="s">
        <v>308</v>
      </c>
      <c r="G91" s="86" t="s">
        <v>125</v>
      </c>
      <c r="H91" s="10">
        <v>2020</v>
      </c>
      <c r="I91" s="149" t="s">
        <v>324</v>
      </c>
      <c r="J91" s="9"/>
    </row>
    <row r="92" spans="1:10" ht="67.5">
      <c r="A92" s="7">
        <v>91</v>
      </c>
      <c r="B92" s="181" t="s">
        <v>9</v>
      </c>
      <c r="C92" s="86" t="s">
        <v>237</v>
      </c>
      <c r="D92" s="45" t="s">
        <v>325</v>
      </c>
      <c r="E92" s="45" t="s">
        <v>243</v>
      </c>
      <c r="F92" s="54" t="s">
        <v>326</v>
      </c>
      <c r="G92" s="86" t="s">
        <v>125</v>
      </c>
      <c r="H92" s="10">
        <v>2020</v>
      </c>
      <c r="I92" s="149" t="s">
        <v>327</v>
      </c>
      <c r="J92" s="9"/>
    </row>
    <row r="93" spans="1:10" ht="58.5" customHeight="1">
      <c r="A93" s="7">
        <v>92</v>
      </c>
      <c r="B93" s="181" t="s">
        <v>9</v>
      </c>
      <c r="C93" s="86" t="s">
        <v>237</v>
      </c>
      <c r="D93" s="45" t="s">
        <v>328</v>
      </c>
      <c r="E93" s="45" t="s">
        <v>256</v>
      </c>
      <c r="F93" s="54" t="s">
        <v>329</v>
      </c>
      <c r="G93" s="86" t="s">
        <v>134</v>
      </c>
      <c r="H93" s="10">
        <v>2020</v>
      </c>
      <c r="I93" s="149" t="s">
        <v>330</v>
      </c>
      <c r="J93" s="9"/>
    </row>
    <row r="94" spans="1:10" ht="39" customHeight="1">
      <c r="A94" s="7">
        <v>93</v>
      </c>
      <c r="B94" s="181" t="s">
        <v>9</v>
      </c>
      <c r="C94" s="86" t="s">
        <v>237</v>
      </c>
      <c r="D94" s="45" t="s">
        <v>331</v>
      </c>
      <c r="E94" s="45" t="s">
        <v>243</v>
      </c>
      <c r="F94" s="54" t="s">
        <v>329</v>
      </c>
      <c r="G94" s="86" t="s">
        <v>134</v>
      </c>
      <c r="H94" s="10">
        <v>2020</v>
      </c>
      <c r="I94" s="149" t="s">
        <v>332</v>
      </c>
      <c r="J94" s="9"/>
    </row>
    <row r="95" spans="1:10" ht="54" customHeight="1">
      <c r="A95" s="7">
        <v>94</v>
      </c>
      <c r="B95" s="181" t="s">
        <v>9</v>
      </c>
      <c r="C95" s="86" t="s">
        <v>237</v>
      </c>
      <c r="D95" s="45" t="s">
        <v>333</v>
      </c>
      <c r="E95" s="45" t="s">
        <v>276</v>
      </c>
      <c r="F95" s="54" t="s">
        <v>334</v>
      </c>
      <c r="G95" s="86" t="s">
        <v>134</v>
      </c>
      <c r="H95" s="10">
        <v>2020</v>
      </c>
      <c r="I95" s="149" t="s">
        <v>335</v>
      </c>
      <c r="J95" s="9"/>
    </row>
    <row r="96" spans="1:10" ht="56.25" customHeight="1">
      <c r="A96" s="7">
        <v>95</v>
      </c>
      <c r="B96" s="181" t="s">
        <v>9</v>
      </c>
      <c r="C96" s="86" t="s">
        <v>237</v>
      </c>
      <c r="D96" s="45" t="s">
        <v>336</v>
      </c>
      <c r="E96" s="45" t="s">
        <v>263</v>
      </c>
      <c r="F96" s="54" t="s">
        <v>337</v>
      </c>
      <c r="G96" s="45" t="s">
        <v>140</v>
      </c>
      <c r="H96" s="10">
        <v>2020</v>
      </c>
      <c r="I96" s="149" t="s">
        <v>338</v>
      </c>
      <c r="J96" s="9"/>
    </row>
    <row r="97" spans="1:10" ht="67.5">
      <c r="A97" s="7">
        <v>96</v>
      </c>
      <c r="B97" s="181" t="s">
        <v>9</v>
      </c>
      <c r="C97" s="86" t="s">
        <v>237</v>
      </c>
      <c r="D97" s="45" t="s">
        <v>339</v>
      </c>
      <c r="E97" s="45" t="s">
        <v>4079</v>
      </c>
      <c r="F97" s="54" t="s">
        <v>329</v>
      </c>
      <c r="G97" s="45" t="s">
        <v>140</v>
      </c>
      <c r="H97" s="10">
        <v>2020</v>
      </c>
      <c r="I97" s="149" t="s">
        <v>341</v>
      </c>
      <c r="J97" s="9"/>
    </row>
    <row r="98" spans="1:10" ht="56.25">
      <c r="A98" s="7">
        <v>97</v>
      </c>
      <c r="B98" s="181" t="s">
        <v>9</v>
      </c>
      <c r="C98" s="86" t="s">
        <v>237</v>
      </c>
      <c r="D98" s="45" t="s">
        <v>342</v>
      </c>
      <c r="E98" s="45" t="s">
        <v>343</v>
      </c>
      <c r="F98" s="54" t="s">
        <v>334</v>
      </c>
      <c r="G98" s="45" t="s">
        <v>140</v>
      </c>
      <c r="H98" s="10">
        <v>2020</v>
      </c>
      <c r="I98" s="149" t="s">
        <v>344</v>
      </c>
      <c r="J98" s="9"/>
    </row>
    <row r="99" spans="1:10" ht="67.5">
      <c r="A99" s="7">
        <v>98</v>
      </c>
      <c r="B99" s="181" t="s">
        <v>9</v>
      </c>
      <c r="C99" s="86" t="s">
        <v>237</v>
      </c>
      <c r="D99" s="45" t="s">
        <v>345</v>
      </c>
      <c r="E99" s="45" t="s">
        <v>346</v>
      </c>
      <c r="F99" s="54" t="s">
        <v>334</v>
      </c>
      <c r="G99" s="45" t="s">
        <v>140</v>
      </c>
      <c r="H99" s="10">
        <v>2020</v>
      </c>
      <c r="I99" s="149" t="s">
        <v>347</v>
      </c>
      <c r="J99" s="9"/>
    </row>
    <row r="100" spans="1:10" ht="67.5">
      <c r="A100" s="7">
        <v>99</v>
      </c>
      <c r="B100" s="181" t="s">
        <v>9</v>
      </c>
      <c r="C100" s="86" t="s">
        <v>237</v>
      </c>
      <c r="D100" s="45" t="s">
        <v>348</v>
      </c>
      <c r="E100" s="45" t="s">
        <v>343</v>
      </c>
      <c r="F100" s="51" t="s">
        <v>334</v>
      </c>
      <c r="G100" s="45" t="s">
        <v>140</v>
      </c>
      <c r="H100" s="10">
        <v>2020</v>
      </c>
      <c r="I100" s="149" t="s">
        <v>349</v>
      </c>
      <c r="J100" s="9"/>
    </row>
    <row r="101" spans="1:10" ht="87.75" customHeight="1">
      <c r="A101" s="7">
        <v>100</v>
      </c>
      <c r="B101" s="181" t="s">
        <v>9</v>
      </c>
      <c r="C101" s="86" t="s">
        <v>237</v>
      </c>
      <c r="D101" s="45" t="s">
        <v>350</v>
      </c>
      <c r="E101" s="45" t="s">
        <v>340</v>
      </c>
      <c r="F101" s="51" t="s">
        <v>351</v>
      </c>
      <c r="G101" s="45" t="s">
        <v>140</v>
      </c>
      <c r="H101" s="10">
        <v>2020</v>
      </c>
      <c r="I101" s="149" t="s">
        <v>352</v>
      </c>
      <c r="J101" s="9"/>
    </row>
    <row r="102" spans="1:10" ht="67.5">
      <c r="A102" s="7">
        <v>101</v>
      </c>
      <c r="B102" s="181" t="s">
        <v>9</v>
      </c>
      <c r="C102" s="86" t="s">
        <v>237</v>
      </c>
      <c r="D102" s="45" t="s">
        <v>353</v>
      </c>
      <c r="E102" s="45" t="s">
        <v>354</v>
      </c>
      <c r="F102" s="51" t="s">
        <v>329</v>
      </c>
      <c r="G102" s="45" t="s">
        <v>157</v>
      </c>
      <c r="H102" s="10">
        <v>2021</v>
      </c>
      <c r="I102" s="149" t="s">
        <v>355</v>
      </c>
      <c r="J102" s="9"/>
    </row>
    <row r="103" spans="1:10" ht="43.5" customHeight="1">
      <c r="A103" s="7">
        <v>102</v>
      </c>
      <c r="B103" s="181" t="s">
        <v>9</v>
      </c>
      <c r="C103" s="86" t="s">
        <v>237</v>
      </c>
      <c r="D103" s="86" t="s">
        <v>356</v>
      </c>
      <c r="E103" s="86" t="s">
        <v>357</v>
      </c>
      <c r="F103" s="51" t="s">
        <v>358</v>
      </c>
      <c r="G103" s="86" t="s">
        <v>157</v>
      </c>
      <c r="H103" s="10">
        <v>2021</v>
      </c>
      <c r="I103" s="149" t="s">
        <v>359</v>
      </c>
      <c r="J103" s="9"/>
    </row>
    <row r="104" spans="1:10" ht="64.5" customHeight="1">
      <c r="A104" s="7">
        <v>103</v>
      </c>
      <c r="B104" s="181" t="s">
        <v>9</v>
      </c>
      <c r="C104" s="86" t="s">
        <v>237</v>
      </c>
      <c r="D104" s="86" t="s">
        <v>360</v>
      </c>
      <c r="E104" s="86" t="s">
        <v>276</v>
      </c>
      <c r="F104" s="51" t="s">
        <v>329</v>
      </c>
      <c r="G104" s="86" t="s">
        <v>157</v>
      </c>
      <c r="H104" s="10">
        <v>2021</v>
      </c>
      <c r="I104" s="149" t="s">
        <v>361</v>
      </c>
      <c r="J104" s="9"/>
    </row>
    <row r="105" spans="1:10" ht="64.5" customHeight="1">
      <c r="A105" s="7">
        <v>104</v>
      </c>
      <c r="B105" s="181" t="s">
        <v>9</v>
      </c>
      <c r="C105" s="86" t="s">
        <v>237</v>
      </c>
      <c r="D105" s="86" t="s">
        <v>362</v>
      </c>
      <c r="E105" s="86" t="s">
        <v>363</v>
      </c>
      <c r="F105" s="51" t="s">
        <v>364</v>
      </c>
      <c r="G105" s="86" t="s">
        <v>157</v>
      </c>
      <c r="H105" s="10">
        <v>2021</v>
      </c>
      <c r="I105" s="149" t="s">
        <v>365</v>
      </c>
      <c r="J105" s="9"/>
    </row>
    <row r="106" spans="1:10" ht="94.5" customHeight="1">
      <c r="A106" s="7">
        <v>105</v>
      </c>
      <c r="B106" s="181" t="s">
        <v>9</v>
      </c>
      <c r="C106" s="86" t="s">
        <v>237</v>
      </c>
      <c r="D106" s="86" t="s">
        <v>362</v>
      </c>
      <c r="E106" s="86" t="s">
        <v>363</v>
      </c>
      <c r="F106" s="51" t="s">
        <v>364</v>
      </c>
      <c r="G106" s="86" t="s">
        <v>157</v>
      </c>
      <c r="H106" s="10">
        <v>2021</v>
      </c>
      <c r="I106" s="149" t="s">
        <v>365</v>
      </c>
      <c r="J106" s="9"/>
    </row>
    <row r="107" spans="1:10" ht="46.5" customHeight="1">
      <c r="A107" s="7">
        <v>106</v>
      </c>
      <c r="B107" s="181" t="s">
        <v>9</v>
      </c>
      <c r="C107" s="86" t="s">
        <v>237</v>
      </c>
      <c r="D107" s="86" t="s">
        <v>366</v>
      </c>
      <c r="E107" s="86" t="s">
        <v>248</v>
      </c>
      <c r="F107" s="51" t="s">
        <v>367</v>
      </c>
      <c r="G107" s="86" t="s">
        <v>157</v>
      </c>
      <c r="H107" s="10">
        <v>2021</v>
      </c>
      <c r="I107" s="149" t="s">
        <v>368</v>
      </c>
      <c r="J107" s="9"/>
    </row>
    <row r="108" spans="1:10" ht="54.75" customHeight="1">
      <c r="A108" s="7">
        <v>107</v>
      </c>
      <c r="B108" s="181" t="s">
        <v>9</v>
      </c>
      <c r="C108" s="86" t="s">
        <v>237</v>
      </c>
      <c r="D108" s="86" t="s">
        <v>369</v>
      </c>
      <c r="E108" s="86" t="s">
        <v>283</v>
      </c>
      <c r="F108" s="51" t="s">
        <v>329</v>
      </c>
      <c r="G108" s="86" t="s">
        <v>171</v>
      </c>
      <c r="H108" s="10">
        <v>2021</v>
      </c>
      <c r="I108" s="149" t="s">
        <v>370</v>
      </c>
      <c r="J108" s="9"/>
    </row>
    <row r="109" spans="1:10" ht="39.75" customHeight="1">
      <c r="A109" s="7">
        <v>108</v>
      </c>
      <c r="B109" s="181" t="s">
        <v>9</v>
      </c>
      <c r="C109" s="86" t="s">
        <v>237</v>
      </c>
      <c r="D109" s="86" t="s">
        <v>371</v>
      </c>
      <c r="E109" s="86" t="s">
        <v>283</v>
      </c>
      <c r="F109" s="51" t="s">
        <v>329</v>
      </c>
      <c r="G109" s="86" t="s">
        <v>179</v>
      </c>
      <c r="H109" s="10">
        <v>2021</v>
      </c>
      <c r="I109" s="149" t="s">
        <v>372</v>
      </c>
      <c r="J109" s="9"/>
    </row>
    <row r="110" spans="1:10" ht="54.75" customHeight="1">
      <c r="A110" s="7">
        <v>109</v>
      </c>
      <c r="B110" s="181" t="s">
        <v>9</v>
      </c>
      <c r="C110" s="86" t="s">
        <v>237</v>
      </c>
      <c r="D110" s="86" t="s">
        <v>373</v>
      </c>
      <c r="E110" s="86" t="s">
        <v>243</v>
      </c>
      <c r="F110" s="51" t="s">
        <v>329</v>
      </c>
      <c r="G110" s="86" t="s">
        <v>179</v>
      </c>
      <c r="H110" s="10">
        <v>2021</v>
      </c>
      <c r="I110" s="149" t="s">
        <v>374</v>
      </c>
      <c r="J110" s="9"/>
    </row>
    <row r="111" spans="1:10" ht="53.25" customHeight="1">
      <c r="A111" s="7">
        <v>110</v>
      </c>
      <c r="B111" s="181" t="s">
        <v>9</v>
      </c>
      <c r="C111" s="86" t="s">
        <v>237</v>
      </c>
      <c r="D111" s="86" t="s">
        <v>375</v>
      </c>
      <c r="E111" s="86" t="s">
        <v>239</v>
      </c>
      <c r="F111" s="51" t="s">
        <v>304</v>
      </c>
      <c r="G111" s="86" t="s">
        <v>179</v>
      </c>
      <c r="H111" s="10">
        <v>2021</v>
      </c>
      <c r="I111" s="149" t="s">
        <v>376</v>
      </c>
      <c r="J111" s="9"/>
    </row>
    <row r="112" spans="1:10" ht="55.5" customHeight="1">
      <c r="A112" s="7">
        <v>111</v>
      </c>
      <c r="B112" s="181" t="s">
        <v>9</v>
      </c>
      <c r="C112" s="86" t="s">
        <v>237</v>
      </c>
      <c r="D112" s="86" t="s">
        <v>377</v>
      </c>
      <c r="E112" s="86" t="s">
        <v>276</v>
      </c>
      <c r="F112" s="51" t="s">
        <v>280</v>
      </c>
      <c r="G112" s="86" t="s">
        <v>179</v>
      </c>
      <c r="H112" s="10">
        <v>2021</v>
      </c>
      <c r="I112" s="149" t="s">
        <v>378</v>
      </c>
      <c r="J112" s="9"/>
    </row>
    <row r="113" spans="1:10" ht="54.75" customHeight="1">
      <c r="A113" s="7">
        <v>112</v>
      </c>
      <c r="B113" s="181" t="s">
        <v>9</v>
      </c>
      <c r="C113" s="86" t="s">
        <v>237</v>
      </c>
      <c r="D113" s="86" t="s">
        <v>379</v>
      </c>
      <c r="E113" s="86" t="s">
        <v>248</v>
      </c>
      <c r="F113" s="51" t="s">
        <v>380</v>
      </c>
      <c r="G113" s="86" t="s">
        <v>381</v>
      </c>
      <c r="H113" s="10">
        <v>2021</v>
      </c>
      <c r="I113" s="149" t="s">
        <v>382</v>
      </c>
      <c r="J113" s="9"/>
    </row>
    <row r="114" spans="1:10" ht="64.5" customHeight="1">
      <c r="A114" s="7">
        <v>113</v>
      </c>
      <c r="B114" s="181" t="s">
        <v>9</v>
      </c>
      <c r="C114" s="86" t="s">
        <v>237</v>
      </c>
      <c r="D114" s="86" t="s">
        <v>383</v>
      </c>
      <c r="E114" s="86" t="s">
        <v>384</v>
      </c>
      <c r="F114" s="51" t="s">
        <v>385</v>
      </c>
      <c r="G114" s="86" t="s">
        <v>381</v>
      </c>
      <c r="H114" s="10">
        <v>2021</v>
      </c>
      <c r="I114" s="149" t="s">
        <v>386</v>
      </c>
      <c r="J114" s="9"/>
    </row>
    <row r="115" spans="1:10" ht="78" customHeight="1">
      <c r="A115" s="7">
        <v>114</v>
      </c>
      <c r="B115" s="181" t="s">
        <v>9</v>
      </c>
      <c r="C115" s="86" t="s">
        <v>237</v>
      </c>
      <c r="D115" s="86" t="s">
        <v>387</v>
      </c>
      <c r="E115" s="86" t="s">
        <v>243</v>
      </c>
      <c r="F115" s="51" t="s">
        <v>27</v>
      </c>
      <c r="G115" s="86" t="s">
        <v>381</v>
      </c>
      <c r="H115" s="10">
        <v>2021</v>
      </c>
      <c r="I115" s="149" t="s">
        <v>388</v>
      </c>
      <c r="J115" s="9"/>
    </row>
    <row r="116" spans="1:10" ht="90" customHeight="1">
      <c r="A116" s="7">
        <v>115</v>
      </c>
      <c r="B116" s="181" t="s">
        <v>9</v>
      </c>
      <c r="C116" s="86" t="s">
        <v>237</v>
      </c>
      <c r="D116" s="86" t="s">
        <v>389</v>
      </c>
      <c r="E116" s="86" t="s">
        <v>390</v>
      </c>
      <c r="F116" s="51" t="s">
        <v>27</v>
      </c>
      <c r="G116" s="86" t="s">
        <v>381</v>
      </c>
      <c r="H116" s="10">
        <v>2021</v>
      </c>
      <c r="I116" s="149" t="s">
        <v>391</v>
      </c>
      <c r="J116" s="9"/>
    </row>
    <row r="117" spans="1:10" ht="41.25" customHeight="1">
      <c r="A117" s="7">
        <v>116</v>
      </c>
      <c r="B117" s="181" t="s">
        <v>9</v>
      </c>
      <c r="C117" s="86" t="s">
        <v>237</v>
      </c>
      <c r="D117" s="86" t="s">
        <v>392</v>
      </c>
      <c r="E117" s="86" t="s">
        <v>321</v>
      </c>
      <c r="F117" s="51" t="s">
        <v>393</v>
      </c>
      <c r="G117" s="86" t="s">
        <v>381</v>
      </c>
      <c r="H117" s="10">
        <v>2021</v>
      </c>
      <c r="I117" s="149" t="s">
        <v>394</v>
      </c>
      <c r="J117" s="9"/>
    </row>
    <row r="118" spans="1:10" ht="34.9" customHeight="1">
      <c r="A118" s="7">
        <v>117</v>
      </c>
      <c r="B118" s="181" t="s">
        <v>9</v>
      </c>
      <c r="C118" s="86" t="s">
        <v>237</v>
      </c>
      <c r="D118" s="86" t="s">
        <v>395</v>
      </c>
      <c r="E118" s="86" t="s">
        <v>357</v>
      </c>
      <c r="F118" s="51" t="s">
        <v>396</v>
      </c>
      <c r="G118" s="86" t="s">
        <v>381</v>
      </c>
      <c r="H118" s="10">
        <v>2021</v>
      </c>
      <c r="I118" s="149" t="s">
        <v>397</v>
      </c>
      <c r="J118" s="9"/>
    </row>
    <row r="119" spans="1:10" ht="56.25" customHeight="1">
      <c r="A119" s="7">
        <v>118</v>
      </c>
      <c r="B119" s="181" t="s">
        <v>9</v>
      </c>
      <c r="C119" s="86" t="s">
        <v>237</v>
      </c>
      <c r="D119" s="86" t="s">
        <v>398</v>
      </c>
      <c r="E119" s="45" t="s">
        <v>283</v>
      </c>
      <c r="F119" s="51" t="s">
        <v>399</v>
      </c>
      <c r="G119" s="45" t="s">
        <v>400</v>
      </c>
      <c r="H119" s="10">
        <v>2022</v>
      </c>
      <c r="I119" s="149" t="s">
        <v>401</v>
      </c>
      <c r="J119" s="9"/>
    </row>
    <row r="120" spans="1:10" ht="57" customHeight="1">
      <c r="A120" s="7">
        <v>119</v>
      </c>
      <c r="B120" s="181" t="s">
        <v>9</v>
      </c>
      <c r="C120" s="86" t="s">
        <v>237</v>
      </c>
      <c r="D120" s="86" t="s">
        <v>402</v>
      </c>
      <c r="E120" s="45" t="s">
        <v>384</v>
      </c>
      <c r="F120" s="51" t="s">
        <v>403</v>
      </c>
      <c r="G120" s="45" t="s">
        <v>189</v>
      </c>
      <c r="H120" s="10">
        <v>2022</v>
      </c>
      <c r="I120" s="149" t="s">
        <v>404</v>
      </c>
      <c r="J120" s="9"/>
    </row>
    <row r="121" spans="1:10" ht="99.6" customHeight="1">
      <c r="A121" s="7">
        <v>120</v>
      </c>
      <c r="B121" s="181" t="s">
        <v>9</v>
      </c>
      <c r="C121" s="86" t="s">
        <v>237</v>
      </c>
      <c r="D121" s="86" t="s">
        <v>405</v>
      </c>
      <c r="E121" s="45" t="s">
        <v>406</v>
      </c>
      <c r="F121" s="51" t="s">
        <v>407</v>
      </c>
      <c r="G121" s="45" t="s">
        <v>189</v>
      </c>
      <c r="H121" s="10">
        <v>2022</v>
      </c>
      <c r="I121" s="149" t="s">
        <v>408</v>
      </c>
      <c r="J121" s="9"/>
    </row>
    <row r="122" spans="1:10" ht="45" customHeight="1">
      <c r="A122" s="7">
        <v>121</v>
      </c>
      <c r="B122" s="181" t="s">
        <v>9</v>
      </c>
      <c r="C122" s="86" t="s">
        <v>237</v>
      </c>
      <c r="D122" s="86" t="s">
        <v>409</v>
      </c>
      <c r="E122" s="45" t="s">
        <v>357</v>
      </c>
      <c r="F122" s="51" t="s">
        <v>410</v>
      </c>
      <c r="G122" s="45" t="s">
        <v>189</v>
      </c>
      <c r="H122" s="10">
        <v>2022</v>
      </c>
      <c r="I122" s="149" t="s">
        <v>411</v>
      </c>
      <c r="J122" s="9"/>
    </row>
    <row r="123" spans="1:10" ht="53.25" customHeight="1">
      <c r="A123" s="7">
        <v>122</v>
      </c>
      <c r="B123" s="181" t="s">
        <v>9</v>
      </c>
      <c r="C123" s="86" t="s">
        <v>237</v>
      </c>
      <c r="D123" s="86" t="s">
        <v>412</v>
      </c>
      <c r="E123" s="45" t="s">
        <v>276</v>
      </c>
      <c r="F123" s="51" t="s">
        <v>413</v>
      </c>
      <c r="G123" s="45" t="s">
        <v>189</v>
      </c>
      <c r="H123" s="10">
        <v>2022</v>
      </c>
      <c r="I123" s="149" t="s">
        <v>414</v>
      </c>
      <c r="J123" s="9"/>
    </row>
    <row r="124" spans="1:10" ht="40.5" customHeight="1">
      <c r="A124" s="7">
        <v>123</v>
      </c>
      <c r="B124" s="181" t="s">
        <v>9</v>
      </c>
      <c r="C124" s="86" t="s">
        <v>237</v>
      </c>
      <c r="D124" s="45" t="s">
        <v>415</v>
      </c>
      <c r="E124" s="45" t="s">
        <v>239</v>
      </c>
      <c r="F124" s="51" t="s">
        <v>416</v>
      </c>
      <c r="G124" s="45" t="s">
        <v>189</v>
      </c>
      <c r="H124" s="10">
        <v>2022</v>
      </c>
      <c r="I124" s="149" t="s">
        <v>417</v>
      </c>
      <c r="J124" s="9"/>
    </row>
    <row r="125" spans="1:10" ht="48.75" customHeight="1">
      <c r="A125" s="7">
        <v>124</v>
      </c>
      <c r="B125" s="181" t="s">
        <v>9</v>
      </c>
      <c r="C125" s="86" t="s">
        <v>237</v>
      </c>
      <c r="D125" s="45" t="s">
        <v>418</v>
      </c>
      <c r="E125" s="45" t="s">
        <v>283</v>
      </c>
      <c r="F125" s="51" t="s">
        <v>419</v>
      </c>
      <c r="G125" s="45" t="s">
        <v>189</v>
      </c>
      <c r="H125" s="10">
        <v>2022</v>
      </c>
      <c r="I125" s="149" t="s">
        <v>420</v>
      </c>
      <c r="J125" s="9"/>
    </row>
    <row r="126" spans="1:10" ht="43.5" customHeight="1">
      <c r="A126" s="7">
        <v>125</v>
      </c>
      <c r="B126" s="181" t="s">
        <v>9</v>
      </c>
      <c r="C126" s="86" t="s">
        <v>237</v>
      </c>
      <c r="D126" s="45" t="s">
        <v>421</v>
      </c>
      <c r="E126" s="45" t="s">
        <v>248</v>
      </c>
      <c r="F126" s="51" t="s">
        <v>422</v>
      </c>
      <c r="G126" s="45" t="s">
        <v>189</v>
      </c>
      <c r="H126" s="10">
        <v>2022</v>
      </c>
      <c r="I126" s="149" t="s">
        <v>423</v>
      </c>
      <c r="J126" s="9"/>
    </row>
    <row r="127" spans="1:10" ht="84.6" customHeight="1">
      <c r="A127" s="7">
        <v>126</v>
      </c>
      <c r="B127" s="181" t="s">
        <v>9</v>
      </c>
      <c r="C127" s="86" t="s">
        <v>237</v>
      </c>
      <c r="D127" s="86" t="s">
        <v>424</v>
      </c>
      <c r="E127" s="45" t="s">
        <v>243</v>
      </c>
      <c r="F127" s="51" t="s">
        <v>425</v>
      </c>
      <c r="G127" s="45" t="s">
        <v>206</v>
      </c>
      <c r="H127" s="10">
        <v>2022</v>
      </c>
      <c r="I127" s="149" t="s">
        <v>426</v>
      </c>
      <c r="J127" s="9"/>
    </row>
    <row r="128" spans="1:10" ht="62.25" customHeight="1">
      <c r="A128" s="7">
        <v>127</v>
      </c>
      <c r="B128" s="181" t="s">
        <v>9</v>
      </c>
      <c r="C128" s="86" t="s">
        <v>237</v>
      </c>
      <c r="D128" s="45" t="s">
        <v>427</v>
      </c>
      <c r="E128" s="89" t="s">
        <v>243</v>
      </c>
      <c r="F128" s="51" t="s">
        <v>428</v>
      </c>
      <c r="G128" s="45" t="s">
        <v>206</v>
      </c>
      <c r="H128" s="10">
        <v>2022</v>
      </c>
      <c r="I128" s="43" t="s">
        <v>429</v>
      </c>
      <c r="J128" s="9"/>
    </row>
    <row r="129" spans="1:10" ht="53.25" customHeight="1">
      <c r="A129" s="7">
        <v>128</v>
      </c>
      <c r="B129" s="181" t="s">
        <v>9</v>
      </c>
      <c r="C129" s="86" t="s">
        <v>237</v>
      </c>
      <c r="D129" s="45" t="s">
        <v>430</v>
      </c>
      <c r="E129" s="89" t="s">
        <v>283</v>
      </c>
      <c r="F129" s="51" t="s">
        <v>428</v>
      </c>
      <c r="G129" s="45" t="s">
        <v>206</v>
      </c>
      <c r="H129" s="10">
        <v>2022</v>
      </c>
      <c r="I129" s="43" t="s">
        <v>429</v>
      </c>
      <c r="J129" s="9"/>
    </row>
    <row r="130" spans="1:10" ht="53.25" customHeight="1">
      <c r="A130" s="7">
        <v>129</v>
      </c>
      <c r="B130" s="181" t="s">
        <v>9</v>
      </c>
      <c r="C130" s="86" t="s">
        <v>237</v>
      </c>
      <c r="D130" s="45" t="s">
        <v>431</v>
      </c>
      <c r="E130" s="89" t="s">
        <v>276</v>
      </c>
      <c r="F130" s="51" t="s">
        <v>416</v>
      </c>
      <c r="G130" s="45" t="s">
        <v>206</v>
      </c>
      <c r="H130" s="10">
        <v>2022</v>
      </c>
      <c r="I130" s="149" t="s">
        <v>432</v>
      </c>
      <c r="J130" s="9"/>
    </row>
    <row r="131" spans="1:10" ht="67.5">
      <c r="A131" s="7">
        <v>130</v>
      </c>
      <c r="B131" s="181" t="s">
        <v>9</v>
      </c>
      <c r="C131" s="86" t="s">
        <v>237</v>
      </c>
      <c r="D131" s="45" t="s">
        <v>433</v>
      </c>
      <c r="E131" s="45" t="s">
        <v>248</v>
      </c>
      <c r="F131" s="51" t="s">
        <v>416</v>
      </c>
      <c r="G131" s="45" t="s">
        <v>206</v>
      </c>
      <c r="H131" s="10">
        <v>2022</v>
      </c>
      <c r="I131" s="149" t="s">
        <v>434</v>
      </c>
      <c r="J131" s="9"/>
    </row>
    <row r="132" spans="1:10" ht="45.75" customHeight="1">
      <c r="A132" s="7">
        <v>131</v>
      </c>
      <c r="B132" s="181" t="s">
        <v>9</v>
      </c>
      <c r="C132" s="86" t="s">
        <v>237</v>
      </c>
      <c r="D132" s="86" t="s">
        <v>435</v>
      </c>
      <c r="E132" s="45" t="s">
        <v>248</v>
      </c>
      <c r="F132" s="51" t="s">
        <v>416</v>
      </c>
      <c r="G132" s="45" t="s">
        <v>436</v>
      </c>
      <c r="H132" s="13">
        <v>2022</v>
      </c>
      <c r="I132" s="43" t="s">
        <v>437</v>
      </c>
      <c r="J132" s="11"/>
    </row>
    <row r="133" spans="1:10" ht="42.75" customHeight="1">
      <c r="A133" s="7">
        <v>132</v>
      </c>
      <c r="B133" s="181" t="s">
        <v>9</v>
      </c>
      <c r="C133" s="86" t="s">
        <v>237</v>
      </c>
      <c r="D133" s="45" t="s">
        <v>438</v>
      </c>
      <c r="E133" s="45" t="s">
        <v>239</v>
      </c>
      <c r="F133" s="51" t="s">
        <v>393</v>
      </c>
      <c r="G133" s="45" t="s">
        <v>436</v>
      </c>
      <c r="H133" s="13">
        <v>2022</v>
      </c>
      <c r="I133" s="43" t="s">
        <v>439</v>
      </c>
      <c r="J133" s="11"/>
    </row>
    <row r="134" spans="1:10" ht="39.75" customHeight="1">
      <c r="A134" s="7">
        <v>133</v>
      </c>
      <c r="B134" s="181" t="s">
        <v>9</v>
      </c>
      <c r="C134" s="86" t="s">
        <v>237</v>
      </c>
      <c r="D134" s="45" t="s">
        <v>440</v>
      </c>
      <c r="E134" s="45" t="s">
        <v>239</v>
      </c>
      <c r="F134" s="51" t="s">
        <v>393</v>
      </c>
      <c r="G134" s="45" t="s">
        <v>436</v>
      </c>
      <c r="H134" s="13">
        <v>2022</v>
      </c>
      <c r="I134" s="43" t="s">
        <v>441</v>
      </c>
      <c r="J134" s="11"/>
    </row>
    <row r="135" spans="1:10" ht="42.75" customHeight="1">
      <c r="A135" s="7">
        <v>134</v>
      </c>
      <c r="B135" s="181" t="s">
        <v>9</v>
      </c>
      <c r="C135" s="86" t="s">
        <v>237</v>
      </c>
      <c r="D135" s="45" t="s">
        <v>442</v>
      </c>
      <c r="E135" s="45" t="s">
        <v>243</v>
      </c>
      <c r="F135" s="56" t="s">
        <v>416</v>
      </c>
      <c r="G135" s="45" t="s">
        <v>436</v>
      </c>
      <c r="H135" s="13">
        <v>2022</v>
      </c>
      <c r="I135" s="43" t="s">
        <v>443</v>
      </c>
      <c r="J135" s="11"/>
    </row>
    <row r="136" spans="1:10" ht="39" customHeight="1">
      <c r="A136" s="7">
        <v>135</v>
      </c>
      <c r="B136" s="181" t="s">
        <v>9</v>
      </c>
      <c r="C136" s="86" t="s">
        <v>237</v>
      </c>
      <c r="D136" s="45" t="s">
        <v>444</v>
      </c>
      <c r="E136" s="45" t="s">
        <v>445</v>
      </c>
      <c r="F136" s="51" t="s">
        <v>446</v>
      </c>
      <c r="G136" s="45" t="s">
        <v>436</v>
      </c>
      <c r="H136" s="13">
        <v>2022</v>
      </c>
      <c r="I136" s="43" t="s">
        <v>447</v>
      </c>
      <c r="J136" s="11"/>
    </row>
    <row r="137" spans="1:10" ht="42.75" customHeight="1">
      <c r="A137" s="7">
        <v>136</v>
      </c>
      <c r="B137" s="181" t="s">
        <v>9</v>
      </c>
      <c r="C137" s="86" t="s">
        <v>237</v>
      </c>
      <c r="D137" s="86" t="s">
        <v>448</v>
      </c>
      <c r="E137" s="45" t="s">
        <v>445</v>
      </c>
      <c r="F137" s="51" t="s">
        <v>449</v>
      </c>
      <c r="G137" s="45" t="s">
        <v>436</v>
      </c>
      <c r="H137" s="13">
        <v>2022</v>
      </c>
      <c r="I137" s="43" t="s">
        <v>450</v>
      </c>
      <c r="J137" s="11"/>
    </row>
    <row r="138" spans="1:10" ht="55.5" customHeight="1">
      <c r="A138" s="7">
        <v>137</v>
      </c>
      <c r="B138" s="181" t="s">
        <v>9</v>
      </c>
      <c r="C138" s="86" t="s">
        <v>237</v>
      </c>
      <c r="D138" s="45" t="s">
        <v>451</v>
      </c>
      <c r="E138" s="45" t="s">
        <v>357</v>
      </c>
      <c r="F138" s="57" t="s">
        <v>452</v>
      </c>
      <c r="G138" s="45" t="s">
        <v>215</v>
      </c>
      <c r="H138" s="13">
        <v>2023</v>
      </c>
      <c r="I138" s="43" t="s">
        <v>453</v>
      </c>
      <c r="J138" s="11"/>
    </row>
    <row r="139" spans="1:10" ht="90.75" customHeight="1">
      <c r="A139" s="7">
        <v>138</v>
      </c>
      <c r="B139" s="181" t="s">
        <v>9</v>
      </c>
      <c r="C139" s="86" t="s">
        <v>237</v>
      </c>
      <c r="D139" s="45" t="s">
        <v>454</v>
      </c>
      <c r="E139" s="45" t="s">
        <v>406</v>
      </c>
      <c r="F139" s="57" t="s">
        <v>455</v>
      </c>
      <c r="G139" s="45" t="s">
        <v>215</v>
      </c>
      <c r="H139" s="13">
        <v>2023</v>
      </c>
      <c r="I139" s="43" t="s">
        <v>456</v>
      </c>
      <c r="J139" s="11"/>
    </row>
    <row r="140" spans="1:10" ht="53.25" customHeight="1">
      <c r="A140" s="7">
        <v>139</v>
      </c>
      <c r="B140" s="181" t="s">
        <v>9</v>
      </c>
      <c r="C140" s="86" t="s">
        <v>237</v>
      </c>
      <c r="D140" s="45" t="s">
        <v>457</v>
      </c>
      <c r="E140" s="45" t="s">
        <v>276</v>
      </c>
      <c r="F140" s="57" t="s">
        <v>458</v>
      </c>
      <c r="G140" s="45" t="s">
        <v>215</v>
      </c>
      <c r="H140" s="13">
        <v>2023</v>
      </c>
      <c r="I140" s="43" t="s">
        <v>459</v>
      </c>
      <c r="J140" s="11"/>
    </row>
    <row r="141" spans="1:10" ht="75.75" customHeight="1">
      <c r="A141" s="7">
        <v>140</v>
      </c>
      <c r="B141" s="181" t="s">
        <v>9</v>
      </c>
      <c r="C141" s="86" t="s">
        <v>237</v>
      </c>
      <c r="D141" s="45" t="s">
        <v>460</v>
      </c>
      <c r="E141" s="45" t="s">
        <v>283</v>
      </c>
      <c r="F141" s="57" t="s">
        <v>461</v>
      </c>
      <c r="G141" s="45" t="s">
        <v>219</v>
      </c>
      <c r="H141" s="13">
        <v>2023</v>
      </c>
      <c r="I141" s="43" t="s">
        <v>462</v>
      </c>
      <c r="J141" s="11"/>
    </row>
    <row r="142" spans="1:10" ht="57">
      <c r="A142" s="7">
        <v>141</v>
      </c>
      <c r="B142" s="181" t="s">
        <v>9</v>
      </c>
      <c r="C142" s="86" t="s">
        <v>237</v>
      </c>
      <c r="D142" s="45" t="s">
        <v>463</v>
      </c>
      <c r="E142" s="90" t="s">
        <v>243</v>
      </c>
      <c r="F142" s="58" t="s">
        <v>464</v>
      </c>
      <c r="G142" s="90" t="s">
        <v>465</v>
      </c>
      <c r="H142" s="13">
        <v>2023</v>
      </c>
      <c r="I142" s="150" t="s">
        <v>466</v>
      </c>
      <c r="J142" s="4"/>
    </row>
    <row r="143" spans="1:10" ht="57">
      <c r="A143" s="7">
        <v>142</v>
      </c>
      <c r="B143" s="181" t="s">
        <v>9</v>
      </c>
      <c r="C143" s="86" t="s">
        <v>237</v>
      </c>
      <c r="D143" s="45" t="s">
        <v>467</v>
      </c>
      <c r="E143" s="90" t="s">
        <v>276</v>
      </c>
      <c r="F143" s="51" t="s">
        <v>468</v>
      </c>
      <c r="G143" s="90" t="s">
        <v>465</v>
      </c>
      <c r="H143" s="13">
        <v>2023</v>
      </c>
      <c r="I143" s="150" t="s">
        <v>469</v>
      </c>
      <c r="J143" s="4"/>
    </row>
    <row r="144" spans="1:10" ht="58.5" customHeight="1">
      <c r="A144" s="7">
        <v>143</v>
      </c>
      <c r="B144" s="181" t="s">
        <v>9</v>
      </c>
      <c r="C144" s="86" t="s">
        <v>237</v>
      </c>
      <c r="D144" s="45" t="s">
        <v>470</v>
      </c>
      <c r="E144" s="90" t="s">
        <v>243</v>
      </c>
      <c r="F144" s="59" t="s">
        <v>471</v>
      </c>
      <c r="G144" s="45" t="s">
        <v>571</v>
      </c>
      <c r="H144" s="13">
        <v>2023</v>
      </c>
      <c r="I144" s="150" t="s">
        <v>472</v>
      </c>
      <c r="J144" s="4"/>
    </row>
    <row r="145" spans="1:10" ht="89.25">
      <c r="A145" s="7">
        <v>144</v>
      </c>
      <c r="B145" s="181" t="s">
        <v>9</v>
      </c>
      <c r="C145" s="86" t="s">
        <v>237</v>
      </c>
      <c r="D145" s="45" t="s">
        <v>473</v>
      </c>
      <c r="E145" s="90" t="s">
        <v>283</v>
      </c>
      <c r="F145" s="59" t="s">
        <v>474</v>
      </c>
      <c r="G145" s="45" t="s">
        <v>571</v>
      </c>
      <c r="H145" s="13">
        <v>2023</v>
      </c>
      <c r="I145" s="150" t="s">
        <v>475</v>
      </c>
      <c r="J145" s="4"/>
    </row>
    <row r="146" spans="1:10" ht="45" customHeight="1">
      <c r="A146" s="7">
        <v>145</v>
      </c>
      <c r="B146" s="181" t="s">
        <v>9</v>
      </c>
      <c r="C146" s="86" t="s">
        <v>237</v>
      </c>
      <c r="D146" s="45" t="s">
        <v>476</v>
      </c>
      <c r="E146" s="90" t="s">
        <v>283</v>
      </c>
      <c r="F146" s="59" t="s">
        <v>477</v>
      </c>
      <c r="G146" s="45" t="s">
        <v>571</v>
      </c>
      <c r="H146" s="13">
        <v>2023</v>
      </c>
      <c r="I146" s="150" t="s">
        <v>478</v>
      </c>
      <c r="J146" s="4"/>
    </row>
    <row r="147" spans="1:10" ht="59.25" customHeight="1">
      <c r="A147" s="7">
        <v>146</v>
      </c>
      <c r="B147" s="181" t="s">
        <v>9</v>
      </c>
      <c r="C147" s="86" t="s">
        <v>237</v>
      </c>
      <c r="D147" s="45" t="s">
        <v>479</v>
      </c>
      <c r="E147" s="90" t="s">
        <v>276</v>
      </c>
      <c r="F147" s="60"/>
      <c r="G147" s="45" t="s">
        <v>571</v>
      </c>
      <c r="H147" s="13">
        <v>2023</v>
      </c>
      <c r="I147" s="150" t="s">
        <v>480</v>
      </c>
      <c r="J147" s="4"/>
    </row>
    <row r="148" spans="1:10" ht="45.75" customHeight="1">
      <c r="A148" s="7">
        <v>147</v>
      </c>
      <c r="B148" s="181" t="s">
        <v>9</v>
      </c>
      <c r="C148" s="86" t="s">
        <v>237</v>
      </c>
      <c r="D148" s="45" t="s">
        <v>481</v>
      </c>
      <c r="E148" s="90" t="s">
        <v>248</v>
      </c>
      <c r="F148" s="59" t="s">
        <v>482</v>
      </c>
      <c r="G148" s="45" t="s">
        <v>571</v>
      </c>
      <c r="H148" s="13">
        <v>2023</v>
      </c>
      <c r="I148" s="150" t="s">
        <v>483</v>
      </c>
      <c r="J148" s="4"/>
    </row>
    <row r="149" spans="1:10" ht="57">
      <c r="A149" s="7">
        <v>148</v>
      </c>
      <c r="B149" s="181" t="s">
        <v>9</v>
      </c>
      <c r="C149" s="86" t="s">
        <v>237</v>
      </c>
      <c r="D149" s="45" t="s">
        <v>484</v>
      </c>
      <c r="E149" s="90" t="s">
        <v>239</v>
      </c>
      <c r="F149" s="59" t="s">
        <v>485</v>
      </c>
      <c r="G149" s="45" t="s">
        <v>571</v>
      </c>
      <c r="H149" s="13">
        <v>2023</v>
      </c>
      <c r="I149" s="150" t="s">
        <v>486</v>
      </c>
      <c r="J149" s="4"/>
    </row>
    <row r="150" spans="1:10" ht="57">
      <c r="A150" s="7">
        <v>149</v>
      </c>
      <c r="B150" s="181" t="s">
        <v>9</v>
      </c>
      <c r="C150" s="86" t="s">
        <v>237</v>
      </c>
      <c r="D150" s="45" t="s">
        <v>487</v>
      </c>
      <c r="E150" s="90" t="s">
        <v>239</v>
      </c>
      <c r="F150" s="59" t="s">
        <v>485</v>
      </c>
      <c r="G150" s="45" t="s">
        <v>571</v>
      </c>
      <c r="H150" s="13">
        <v>2023</v>
      </c>
      <c r="I150" s="150" t="s">
        <v>488</v>
      </c>
      <c r="J150" s="4"/>
    </row>
    <row r="151" spans="1:10" ht="56.25">
      <c r="A151" s="7">
        <v>150</v>
      </c>
      <c r="B151" s="147" t="s">
        <v>489</v>
      </c>
      <c r="C151" s="45" t="s">
        <v>490</v>
      </c>
      <c r="D151" s="45" t="s">
        <v>491</v>
      </c>
      <c r="E151" s="45" t="s">
        <v>492</v>
      </c>
      <c r="F151" s="54" t="s">
        <v>493</v>
      </c>
      <c r="G151" s="86" t="s">
        <v>14</v>
      </c>
      <c r="H151" s="13">
        <v>2017</v>
      </c>
      <c r="I151" s="43" t="s">
        <v>15</v>
      </c>
      <c r="J151" s="11"/>
    </row>
    <row r="152" spans="1:10" ht="70.5" customHeight="1">
      <c r="A152" s="7">
        <v>151</v>
      </c>
      <c r="B152" s="147" t="s">
        <v>489</v>
      </c>
      <c r="C152" s="45" t="s">
        <v>490</v>
      </c>
      <c r="D152" s="45" t="s">
        <v>494</v>
      </c>
      <c r="E152" s="45" t="s">
        <v>495</v>
      </c>
      <c r="F152" s="54" t="s">
        <v>496</v>
      </c>
      <c r="G152" s="45" t="s">
        <v>28</v>
      </c>
      <c r="H152" s="13">
        <v>2018</v>
      </c>
      <c r="I152" s="43" t="s">
        <v>497</v>
      </c>
      <c r="J152" s="11"/>
    </row>
    <row r="153" spans="1:10" ht="38.25" customHeight="1">
      <c r="A153" s="7">
        <v>152</v>
      </c>
      <c r="B153" s="147" t="s">
        <v>489</v>
      </c>
      <c r="C153" s="45" t="s">
        <v>490</v>
      </c>
      <c r="D153" s="45" t="s">
        <v>498</v>
      </c>
      <c r="E153" s="45" t="s">
        <v>499</v>
      </c>
      <c r="F153" s="54" t="s">
        <v>500</v>
      </c>
      <c r="G153" s="45" t="s">
        <v>501</v>
      </c>
      <c r="H153" s="13">
        <v>2019</v>
      </c>
      <c r="I153" s="43" t="s">
        <v>502</v>
      </c>
      <c r="J153" s="11"/>
    </row>
    <row r="154" spans="1:10" ht="89.25">
      <c r="A154" s="7">
        <v>153</v>
      </c>
      <c r="B154" s="147" t="s">
        <v>489</v>
      </c>
      <c r="C154" s="45" t="s">
        <v>490</v>
      </c>
      <c r="D154" s="45" t="s">
        <v>503</v>
      </c>
      <c r="E154" s="45" t="s">
        <v>504</v>
      </c>
      <c r="F154" s="54" t="s">
        <v>505</v>
      </c>
      <c r="G154" s="86" t="s">
        <v>105</v>
      </c>
      <c r="H154" s="13">
        <v>2019</v>
      </c>
      <c r="I154" s="43" t="s">
        <v>506</v>
      </c>
      <c r="J154" s="11"/>
    </row>
    <row r="155" spans="1:10" ht="57" customHeight="1">
      <c r="A155" s="7">
        <v>154</v>
      </c>
      <c r="B155" s="147" t="s">
        <v>489</v>
      </c>
      <c r="C155" s="45" t="s">
        <v>490</v>
      </c>
      <c r="D155" s="45" t="s">
        <v>507</v>
      </c>
      <c r="E155" s="45" t="s">
        <v>495</v>
      </c>
      <c r="F155" s="54" t="s">
        <v>505</v>
      </c>
      <c r="G155" s="86" t="s">
        <v>105</v>
      </c>
      <c r="H155" s="13">
        <v>2019</v>
      </c>
      <c r="I155" s="43" t="s">
        <v>508</v>
      </c>
      <c r="J155" s="11"/>
    </row>
    <row r="156" spans="1:10" ht="55.5" customHeight="1">
      <c r="A156" s="7">
        <v>155</v>
      </c>
      <c r="B156" s="147" t="s">
        <v>489</v>
      </c>
      <c r="C156" s="45" t="s">
        <v>490</v>
      </c>
      <c r="D156" s="45" t="s">
        <v>509</v>
      </c>
      <c r="E156" s="45" t="s">
        <v>492</v>
      </c>
      <c r="F156" s="57" t="s">
        <v>510</v>
      </c>
      <c r="G156" s="45" t="s">
        <v>109</v>
      </c>
      <c r="H156" s="13">
        <v>2020</v>
      </c>
      <c r="I156" s="43" t="s">
        <v>511</v>
      </c>
      <c r="J156" s="11"/>
    </row>
    <row r="157" spans="1:10" ht="67.5">
      <c r="A157" s="7">
        <v>156</v>
      </c>
      <c r="B157" s="147" t="s">
        <v>489</v>
      </c>
      <c r="C157" s="45" t="s">
        <v>490</v>
      </c>
      <c r="D157" s="45" t="s">
        <v>512</v>
      </c>
      <c r="E157" s="45" t="s">
        <v>513</v>
      </c>
      <c r="F157" s="54" t="s">
        <v>514</v>
      </c>
      <c r="G157" s="86" t="s">
        <v>113</v>
      </c>
      <c r="H157" s="13">
        <v>2020</v>
      </c>
      <c r="I157" s="43" t="s">
        <v>515</v>
      </c>
      <c r="J157" s="11"/>
    </row>
    <row r="158" spans="1:10" ht="54.75" customHeight="1">
      <c r="A158" s="7">
        <v>157</v>
      </c>
      <c r="B158" s="147" t="s">
        <v>489</v>
      </c>
      <c r="C158" s="45" t="s">
        <v>490</v>
      </c>
      <c r="D158" s="45" t="s">
        <v>516</v>
      </c>
      <c r="E158" s="45" t="s">
        <v>513</v>
      </c>
      <c r="F158" s="54" t="s">
        <v>517</v>
      </c>
      <c r="G158" s="45" t="s">
        <v>157</v>
      </c>
      <c r="H158" s="13">
        <v>2021</v>
      </c>
      <c r="I158" s="43" t="s">
        <v>518</v>
      </c>
      <c r="J158" s="11"/>
    </row>
    <row r="159" spans="1:10" ht="56.25" customHeight="1">
      <c r="A159" s="7">
        <v>158</v>
      </c>
      <c r="B159" s="147" t="s">
        <v>489</v>
      </c>
      <c r="C159" s="45" t="s">
        <v>490</v>
      </c>
      <c r="D159" s="45" t="s">
        <v>519</v>
      </c>
      <c r="E159" s="45" t="s">
        <v>513</v>
      </c>
      <c r="F159" s="54" t="s">
        <v>520</v>
      </c>
      <c r="G159" s="45" t="s">
        <v>157</v>
      </c>
      <c r="H159" s="13">
        <v>2021</v>
      </c>
      <c r="I159" s="43" t="s">
        <v>521</v>
      </c>
      <c r="J159" s="11"/>
    </row>
    <row r="160" spans="1:10" ht="47.25" customHeight="1">
      <c r="A160" s="7">
        <v>159</v>
      </c>
      <c r="B160" s="147" t="s">
        <v>489</v>
      </c>
      <c r="C160" s="45" t="s">
        <v>490</v>
      </c>
      <c r="D160" s="45" t="s">
        <v>522</v>
      </c>
      <c r="E160" s="45" t="s">
        <v>492</v>
      </c>
      <c r="F160" s="54" t="s">
        <v>517</v>
      </c>
      <c r="G160" s="45" t="s">
        <v>179</v>
      </c>
      <c r="H160" s="13">
        <v>2021</v>
      </c>
      <c r="I160" s="43" t="s">
        <v>523</v>
      </c>
      <c r="J160" s="11"/>
    </row>
    <row r="161" spans="1:10" ht="52.5" customHeight="1">
      <c r="A161" s="7">
        <v>160</v>
      </c>
      <c r="B161" s="147" t="s">
        <v>489</v>
      </c>
      <c r="C161" s="45" t="s">
        <v>490</v>
      </c>
      <c r="D161" s="45" t="s">
        <v>516</v>
      </c>
      <c r="E161" s="45" t="s">
        <v>492</v>
      </c>
      <c r="F161" s="54" t="s">
        <v>517</v>
      </c>
      <c r="G161" s="45" t="s">
        <v>179</v>
      </c>
      <c r="H161" s="13">
        <v>2021</v>
      </c>
      <c r="I161" s="43" t="s">
        <v>518</v>
      </c>
      <c r="J161" s="11"/>
    </row>
    <row r="162" spans="1:10" ht="60.75" customHeight="1">
      <c r="A162" s="7">
        <v>161</v>
      </c>
      <c r="B162" s="147" t="s">
        <v>489</v>
      </c>
      <c r="C162" s="45" t="s">
        <v>490</v>
      </c>
      <c r="D162" s="45" t="s">
        <v>524</v>
      </c>
      <c r="E162" s="45" t="s">
        <v>513</v>
      </c>
      <c r="F162" s="54" t="s">
        <v>525</v>
      </c>
      <c r="G162" s="45" t="s">
        <v>179</v>
      </c>
      <c r="H162" s="13">
        <v>2021</v>
      </c>
      <c r="I162" s="43" t="s">
        <v>526</v>
      </c>
      <c r="J162" s="11"/>
    </row>
    <row r="163" spans="1:10" ht="73.5" customHeight="1">
      <c r="A163" s="7">
        <v>162</v>
      </c>
      <c r="B163" s="147" t="s">
        <v>489</v>
      </c>
      <c r="C163" s="45" t="s">
        <v>490</v>
      </c>
      <c r="D163" s="45" t="s">
        <v>527</v>
      </c>
      <c r="E163" s="45" t="s">
        <v>495</v>
      </c>
      <c r="F163" s="54" t="s">
        <v>528</v>
      </c>
      <c r="G163" s="45" t="s">
        <v>179</v>
      </c>
      <c r="H163" s="13">
        <v>2021</v>
      </c>
      <c r="I163" s="43" t="s">
        <v>529</v>
      </c>
      <c r="J163" s="11"/>
    </row>
    <row r="164" spans="1:10" ht="63" customHeight="1">
      <c r="A164" s="7">
        <v>163</v>
      </c>
      <c r="B164" s="147" t="s">
        <v>489</v>
      </c>
      <c r="C164" s="45" t="s">
        <v>490</v>
      </c>
      <c r="D164" s="45" t="s">
        <v>530</v>
      </c>
      <c r="E164" s="45" t="s">
        <v>495</v>
      </c>
      <c r="F164" s="54" t="s">
        <v>517</v>
      </c>
      <c r="G164" s="45" t="s">
        <v>179</v>
      </c>
      <c r="H164" s="13">
        <v>2021</v>
      </c>
      <c r="I164" s="43" t="s">
        <v>531</v>
      </c>
      <c r="J164" s="11"/>
    </row>
    <row r="165" spans="1:10" ht="65.25" customHeight="1">
      <c r="A165" s="7">
        <v>164</v>
      </c>
      <c r="B165" s="147" t="s">
        <v>489</v>
      </c>
      <c r="C165" s="45" t="s">
        <v>490</v>
      </c>
      <c r="D165" s="45" t="s">
        <v>532</v>
      </c>
      <c r="E165" s="45" t="s">
        <v>495</v>
      </c>
      <c r="F165" s="54" t="s">
        <v>533</v>
      </c>
      <c r="G165" s="45" t="s">
        <v>381</v>
      </c>
      <c r="H165" s="13">
        <v>2021</v>
      </c>
      <c r="I165" s="43" t="s">
        <v>534</v>
      </c>
      <c r="J165" s="11"/>
    </row>
    <row r="166" spans="1:10" ht="50.25" customHeight="1">
      <c r="A166" s="7">
        <v>165</v>
      </c>
      <c r="B166" s="147" t="s">
        <v>489</v>
      </c>
      <c r="C166" s="45" t="s">
        <v>490</v>
      </c>
      <c r="D166" s="45" t="s">
        <v>535</v>
      </c>
      <c r="E166" s="45" t="s">
        <v>492</v>
      </c>
      <c r="F166" s="54" t="s">
        <v>536</v>
      </c>
      <c r="G166" s="45" t="s">
        <v>381</v>
      </c>
      <c r="H166" s="13">
        <v>2021</v>
      </c>
      <c r="I166" s="43" t="s">
        <v>537</v>
      </c>
      <c r="J166" s="11"/>
    </row>
    <row r="167" spans="1:10" ht="62.1" customHeight="1">
      <c r="A167" s="7">
        <v>166</v>
      </c>
      <c r="B167" s="147" t="s">
        <v>489</v>
      </c>
      <c r="C167" s="45" t="s">
        <v>490</v>
      </c>
      <c r="D167" s="45" t="s">
        <v>538</v>
      </c>
      <c r="E167" s="45" t="s">
        <v>513</v>
      </c>
      <c r="F167" s="56" t="s">
        <v>539</v>
      </c>
      <c r="G167" s="45" t="s">
        <v>189</v>
      </c>
      <c r="H167" s="13">
        <v>2022</v>
      </c>
      <c r="I167" s="43" t="s">
        <v>540</v>
      </c>
      <c r="J167" s="11"/>
    </row>
    <row r="168" spans="1:10" ht="81" customHeight="1">
      <c r="A168" s="7">
        <v>167</v>
      </c>
      <c r="B168" s="147" t="s">
        <v>489</v>
      </c>
      <c r="C168" s="45" t="s">
        <v>490</v>
      </c>
      <c r="D168" s="45" t="s">
        <v>541</v>
      </c>
      <c r="E168" s="45" t="s">
        <v>513</v>
      </c>
      <c r="F168" s="57" t="s">
        <v>542</v>
      </c>
      <c r="G168" s="45" t="s">
        <v>189</v>
      </c>
      <c r="H168" s="13">
        <v>2022</v>
      </c>
      <c r="I168" s="43" t="s">
        <v>543</v>
      </c>
      <c r="J168" s="11"/>
    </row>
    <row r="169" spans="1:10" ht="48" customHeight="1">
      <c r="A169" s="7">
        <v>168</v>
      </c>
      <c r="B169" s="147" t="s">
        <v>489</v>
      </c>
      <c r="C169" s="45" t="s">
        <v>490</v>
      </c>
      <c r="D169" s="45" t="s">
        <v>544</v>
      </c>
      <c r="E169" s="45" t="s">
        <v>513</v>
      </c>
      <c r="F169" s="57" t="s">
        <v>542</v>
      </c>
      <c r="G169" s="45" t="s">
        <v>189</v>
      </c>
      <c r="H169" s="13">
        <v>2022</v>
      </c>
      <c r="I169" s="43" t="s">
        <v>545</v>
      </c>
      <c r="J169" s="11"/>
    </row>
    <row r="170" spans="1:10" ht="57.95" customHeight="1">
      <c r="A170" s="7">
        <v>169</v>
      </c>
      <c r="B170" s="147" t="s">
        <v>489</v>
      </c>
      <c r="C170" s="45" t="s">
        <v>490</v>
      </c>
      <c r="D170" s="45" t="s">
        <v>546</v>
      </c>
      <c r="E170" s="89" t="s">
        <v>492</v>
      </c>
      <c r="F170" s="57" t="s">
        <v>547</v>
      </c>
      <c r="G170" s="45" t="s">
        <v>436</v>
      </c>
      <c r="H170" s="13">
        <v>2022</v>
      </c>
      <c r="I170" s="43" t="s">
        <v>548</v>
      </c>
      <c r="J170" s="11"/>
    </row>
    <row r="171" spans="1:10" ht="51" customHeight="1">
      <c r="A171" s="7">
        <v>170</v>
      </c>
      <c r="B171" s="147" t="s">
        <v>489</v>
      </c>
      <c r="C171" s="45" t="s">
        <v>490</v>
      </c>
      <c r="D171" s="45" t="s">
        <v>549</v>
      </c>
      <c r="E171" s="45" t="s">
        <v>492</v>
      </c>
      <c r="F171" s="57" t="s">
        <v>550</v>
      </c>
      <c r="G171" s="45" t="s">
        <v>436</v>
      </c>
      <c r="H171" s="13">
        <v>2022</v>
      </c>
      <c r="I171" s="43" t="s">
        <v>551</v>
      </c>
      <c r="J171" s="11"/>
    </row>
    <row r="172" spans="1:10" ht="47.1" customHeight="1">
      <c r="A172" s="7">
        <v>171</v>
      </c>
      <c r="B172" s="147" t="s">
        <v>489</v>
      </c>
      <c r="C172" s="45" t="s">
        <v>490</v>
      </c>
      <c r="D172" s="45" t="s">
        <v>552</v>
      </c>
      <c r="E172" s="45" t="s">
        <v>492</v>
      </c>
      <c r="F172" s="54" t="s">
        <v>553</v>
      </c>
      <c r="G172" s="45" t="s">
        <v>436</v>
      </c>
      <c r="H172" s="13">
        <v>2022</v>
      </c>
      <c r="I172" s="43" t="s">
        <v>554</v>
      </c>
      <c r="J172" s="11"/>
    </row>
    <row r="173" spans="1:10" ht="54" customHeight="1">
      <c r="A173" s="7">
        <v>172</v>
      </c>
      <c r="B173" s="147" t="s">
        <v>489</v>
      </c>
      <c r="C173" s="45" t="s">
        <v>490</v>
      </c>
      <c r="D173" s="45" t="s">
        <v>555</v>
      </c>
      <c r="E173" s="89" t="s">
        <v>495</v>
      </c>
      <c r="F173" s="57" t="s">
        <v>556</v>
      </c>
      <c r="G173" s="45" t="s">
        <v>436</v>
      </c>
      <c r="H173" s="13">
        <v>2022</v>
      </c>
      <c r="I173" s="43" t="s">
        <v>557</v>
      </c>
      <c r="J173" s="11"/>
    </row>
    <row r="174" spans="1:10" ht="60" customHeight="1">
      <c r="A174" s="7">
        <v>173</v>
      </c>
      <c r="B174" s="147" t="s">
        <v>489</v>
      </c>
      <c r="C174" s="45" t="s">
        <v>490</v>
      </c>
      <c r="D174" s="45" t="s">
        <v>558</v>
      </c>
      <c r="E174" s="45" t="s">
        <v>495</v>
      </c>
      <c r="F174" s="57" t="s">
        <v>556</v>
      </c>
      <c r="G174" s="45" t="s">
        <v>436</v>
      </c>
      <c r="H174" s="13">
        <v>2022</v>
      </c>
      <c r="I174" s="43" t="s">
        <v>559</v>
      </c>
      <c r="J174" s="11"/>
    </row>
    <row r="175" spans="1:10" ht="51" customHeight="1">
      <c r="A175" s="7">
        <v>174</v>
      </c>
      <c r="B175" s="147" t="s">
        <v>489</v>
      </c>
      <c r="C175" s="45" t="s">
        <v>490</v>
      </c>
      <c r="D175" s="45" t="s">
        <v>560</v>
      </c>
      <c r="E175" s="45" t="s">
        <v>495</v>
      </c>
      <c r="F175" s="57" t="s">
        <v>561</v>
      </c>
      <c r="G175" s="45" t="s">
        <v>436</v>
      </c>
      <c r="H175" s="13">
        <v>2022</v>
      </c>
      <c r="I175" s="43" t="s">
        <v>562</v>
      </c>
      <c r="J175" s="11"/>
    </row>
    <row r="176" spans="1:10" ht="90">
      <c r="A176" s="7">
        <v>175</v>
      </c>
      <c r="B176" s="147" t="s">
        <v>489</v>
      </c>
      <c r="C176" s="45" t="s">
        <v>490</v>
      </c>
      <c r="D176" s="45" t="s">
        <v>563</v>
      </c>
      <c r="E176" s="45" t="s">
        <v>564</v>
      </c>
      <c r="F176" s="57" t="s">
        <v>565</v>
      </c>
      <c r="G176" s="45" t="s">
        <v>215</v>
      </c>
      <c r="H176" s="13">
        <v>2023</v>
      </c>
      <c r="I176" s="43" t="s">
        <v>566</v>
      </c>
      <c r="J176" s="11"/>
    </row>
    <row r="177" spans="1:10" ht="78.75">
      <c r="A177" s="7">
        <v>176</v>
      </c>
      <c r="B177" s="147" t="s">
        <v>489</v>
      </c>
      <c r="C177" s="45" t="s">
        <v>490</v>
      </c>
      <c r="D177" s="45" t="s">
        <v>567</v>
      </c>
      <c r="E177" s="45" t="s">
        <v>564</v>
      </c>
      <c r="F177" s="56" t="s">
        <v>568</v>
      </c>
      <c r="G177" s="45" t="s">
        <v>219</v>
      </c>
      <c r="H177" s="13">
        <v>2023</v>
      </c>
      <c r="I177" s="43" t="s">
        <v>569</v>
      </c>
      <c r="J177" s="11"/>
    </row>
    <row r="178" spans="1:10" ht="63.75" customHeight="1">
      <c r="A178" s="7">
        <v>177</v>
      </c>
      <c r="B178" s="147" t="s">
        <v>489</v>
      </c>
      <c r="C178" s="45" t="s">
        <v>490</v>
      </c>
      <c r="D178" s="45" t="s">
        <v>570</v>
      </c>
      <c r="E178" s="45" t="s">
        <v>513</v>
      </c>
      <c r="F178" s="56" t="s">
        <v>568</v>
      </c>
      <c r="G178" s="45" t="s">
        <v>571</v>
      </c>
      <c r="H178" s="13">
        <v>2023</v>
      </c>
      <c r="I178" s="43" t="s">
        <v>572</v>
      </c>
      <c r="J178" s="11"/>
    </row>
    <row r="179" spans="1:10" ht="42" customHeight="1">
      <c r="A179" s="7">
        <v>178</v>
      </c>
      <c r="B179" s="147" t="s">
        <v>489</v>
      </c>
      <c r="C179" s="45" t="s">
        <v>490</v>
      </c>
      <c r="D179" s="45" t="s">
        <v>573</v>
      </c>
      <c r="E179" s="45" t="s">
        <v>513</v>
      </c>
      <c r="F179" s="56" t="s">
        <v>568</v>
      </c>
      <c r="G179" s="45" t="s">
        <v>571</v>
      </c>
      <c r="H179" s="13">
        <v>2023</v>
      </c>
      <c r="I179" s="43" t="s">
        <v>574</v>
      </c>
      <c r="J179" s="11"/>
    </row>
    <row r="180" spans="1:10" ht="94.5" customHeight="1">
      <c r="A180" s="7">
        <v>179</v>
      </c>
      <c r="B180" s="147" t="s">
        <v>489</v>
      </c>
      <c r="C180" s="45" t="s">
        <v>490</v>
      </c>
      <c r="D180" s="45" t="s">
        <v>575</v>
      </c>
      <c r="E180" s="45" t="s">
        <v>513</v>
      </c>
      <c r="F180" s="56" t="s">
        <v>568</v>
      </c>
      <c r="G180" s="45" t="s">
        <v>571</v>
      </c>
      <c r="H180" s="13">
        <v>2023</v>
      </c>
      <c r="I180" s="43" t="s">
        <v>576</v>
      </c>
      <c r="J180" s="11"/>
    </row>
    <row r="181" spans="1:10" ht="44.25" customHeight="1">
      <c r="A181" s="7">
        <v>180</v>
      </c>
      <c r="B181" s="147" t="s">
        <v>489</v>
      </c>
      <c r="C181" s="45" t="s">
        <v>490</v>
      </c>
      <c r="D181" s="45" t="s">
        <v>577</v>
      </c>
      <c r="E181" s="45" t="s">
        <v>578</v>
      </c>
      <c r="F181" s="56" t="s">
        <v>568</v>
      </c>
      <c r="G181" s="45" t="s">
        <v>571</v>
      </c>
      <c r="H181" s="13">
        <v>2023</v>
      </c>
      <c r="I181" s="43" t="s">
        <v>579</v>
      </c>
      <c r="J181" s="11"/>
    </row>
    <row r="182" spans="1:10" ht="49.5" customHeight="1">
      <c r="A182" s="7">
        <v>181</v>
      </c>
      <c r="B182" s="147" t="s">
        <v>489</v>
      </c>
      <c r="C182" s="45" t="s">
        <v>490</v>
      </c>
      <c r="D182" s="45" t="s">
        <v>580</v>
      </c>
      <c r="E182" s="45" t="s">
        <v>578</v>
      </c>
      <c r="F182" s="56" t="s">
        <v>568</v>
      </c>
      <c r="G182" s="45" t="s">
        <v>571</v>
      </c>
      <c r="H182" s="13">
        <v>2023</v>
      </c>
      <c r="I182" s="43" t="s">
        <v>581</v>
      </c>
      <c r="J182" s="11"/>
    </row>
    <row r="183" spans="1:10" ht="53.25" customHeight="1">
      <c r="A183" s="7">
        <v>182</v>
      </c>
      <c r="B183" s="147" t="s">
        <v>489</v>
      </c>
      <c r="C183" s="45" t="s">
        <v>490</v>
      </c>
      <c r="D183" s="45" t="s">
        <v>582</v>
      </c>
      <c r="E183" s="45" t="s">
        <v>492</v>
      </c>
      <c r="F183" s="56" t="s">
        <v>568</v>
      </c>
      <c r="G183" s="45" t="s">
        <v>571</v>
      </c>
      <c r="H183" s="13">
        <v>2023</v>
      </c>
      <c r="I183" s="43" t="s">
        <v>583</v>
      </c>
      <c r="J183" s="11"/>
    </row>
    <row r="184" spans="1:10" ht="51" customHeight="1">
      <c r="A184" s="7">
        <v>183</v>
      </c>
      <c r="B184" s="147" t="s">
        <v>489</v>
      </c>
      <c r="C184" s="45" t="s">
        <v>490</v>
      </c>
      <c r="D184" s="45" t="s">
        <v>584</v>
      </c>
      <c r="E184" s="45" t="s">
        <v>492</v>
      </c>
      <c r="F184" s="56" t="s">
        <v>568</v>
      </c>
      <c r="G184" s="45" t="s">
        <v>571</v>
      </c>
      <c r="H184" s="13">
        <v>2023</v>
      </c>
      <c r="I184" s="43" t="s">
        <v>585</v>
      </c>
      <c r="J184" s="11"/>
    </row>
    <row r="185" spans="1:10" ht="78.75">
      <c r="A185" s="7">
        <v>184</v>
      </c>
      <c r="B185" s="147" t="s">
        <v>489</v>
      </c>
      <c r="C185" s="45" t="s">
        <v>490</v>
      </c>
      <c r="D185" s="45" t="s">
        <v>586</v>
      </c>
      <c r="E185" s="45" t="s">
        <v>492</v>
      </c>
      <c r="F185" s="56" t="s">
        <v>568</v>
      </c>
      <c r="G185" s="45" t="s">
        <v>571</v>
      </c>
      <c r="H185" s="13">
        <v>2023</v>
      </c>
      <c r="I185" s="43" t="s">
        <v>587</v>
      </c>
      <c r="J185" s="11"/>
    </row>
    <row r="186" spans="1:10" ht="78.75">
      <c r="A186" s="7">
        <v>185</v>
      </c>
      <c r="B186" s="147" t="s">
        <v>489</v>
      </c>
      <c r="C186" s="45" t="s">
        <v>490</v>
      </c>
      <c r="D186" s="45" t="s">
        <v>588</v>
      </c>
      <c r="E186" s="45" t="s">
        <v>495</v>
      </c>
      <c r="F186" s="56" t="s">
        <v>568</v>
      </c>
      <c r="G186" s="45" t="s">
        <v>571</v>
      </c>
      <c r="H186" s="13">
        <v>2023</v>
      </c>
      <c r="I186" s="43" t="s">
        <v>589</v>
      </c>
      <c r="J186" s="11"/>
    </row>
    <row r="187" spans="1:10" ht="55.5" customHeight="1">
      <c r="A187" s="7">
        <v>186</v>
      </c>
      <c r="B187" s="147" t="s">
        <v>489</v>
      </c>
      <c r="C187" s="45" t="s">
        <v>590</v>
      </c>
      <c r="D187" s="45" t="s">
        <v>591</v>
      </c>
      <c r="E187" s="45" t="s">
        <v>592</v>
      </c>
      <c r="F187" s="54" t="s">
        <v>593</v>
      </c>
      <c r="G187" s="45" t="s">
        <v>24</v>
      </c>
      <c r="H187" s="13">
        <v>2018</v>
      </c>
      <c r="I187" s="43" t="s">
        <v>594</v>
      </c>
      <c r="J187" s="11"/>
    </row>
    <row r="188" spans="1:10" ht="56.25">
      <c r="A188" s="7">
        <v>187</v>
      </c>
      <c r="B188" s="147" t="s">
        <v>489</v>
      </c>
      <c r="C188" s="45" t="s">
        <v>590</v>
      </c>
      <c r="D188" s="45" t="s">
        <v>595</v>
      </c>
      <c r="E188" s="45" t="s">
        <v>596</v>
      </c>
      <c r="F188" s="54" t="s">
        <v>597</v>
      </c>
      <c r="G188" s="45" t="s">
        <v>28</v>
      </c>
      <c r="H188" s="13">
        <v>2018</v>
      </c>
      <c r="I188" s="43" t="s">
        <v>598</v>
      </c>
      <c r="J188" s="11"/>
    </row>
    <row r="189" spans="1:10" ht="56.25">
      <c r="A189" s="7">
        <v>188</v>
      </c>
      <c r="B189" s="147" t="s">
        <v>489</v>
      </c>
      <c r="C189" s="45" t="s">
        <v>590</v>
      </c>
      <c r="D189" s="45" t="s">
        <v>599</v>
      </c>
      <c r="E189" s="45" t="s">
        <v>600</v>
      </c>
      <c r="F189" s="54" t="s">
        <v>601</v>
      </c>
      <c r="G189" s="86" t="s">
        <v>105</v>
      </c>
      <c r="H189" s="13">
        <v>2019</v>
      </c>
      <c r="I189" s="43" t="s">
        <v>602</v>
      </c>
      <c r="J189" s="11"/>
    </row>
    <row r="190" spans="1:10" ht="42.75" customHeight="1">
      <c r="A190" s="7">
        <v>189</v>
      </c>
      <c r="B190" s="147" t="s">
        <v>489</v>
      </c>
      <c r="C190" s="45" t="s">
        <v>590</v>
      </c>
      <c r="D190" s="45" t="s">
        <v>603</v>
      </c>
      <c r="E190" s="45" t="s">
        <v>604</v>
      </c>
      <c r="F190" s="54" t="s">
        <v>597</v>
      </c>
      <c r="G190" s="86" t="s">
        <v>113</v>
      </c>
      <c r="H190" s="13">
        <v>2020</v>
      </c>
      <c r="I190" s="43" t="s">
        <v>605</v>
      </c>
      <c r="J190" s="11"/>
    </row>
    <row r="191" spans="1:10" ht="56.25" customHeight="1">
      <c r="A191" s="7">
        <v>190</v>
      </c>
      <c r="B191" s="147" t="s">
        <v>489</v>
      </c>
      <c r="C191" s="45" t="s">
        <v>590</v>
      </c>
      <c r="D191" s="45" t="s">
        <v>606</v>
      </c>
      <c r="E191" s="45" t="s">
        <v>607</v>
      </c>
      <c r="F191" s="54" t="s">
        <v>608</v>
      </c>
      <c r="G191" s="86" t="s">
        <v>113</v>
      </c>
      <c r="H191" s="13">
        <v>2020</v>
      </c>
      <c r="I191" s="43" t="s">
        <v>609</v>
      </c>
      <c r="J191" s="11"/>
    </row>
    <row r="192" spans="1:10" ht="67.5">
      <c r="A192" s="7">
        <v>191</v>
      </c>
      <c r="B192" s="147" t="s">
        <v>489</v>
      </c>
      <c r="C192" s="45" t="s">
        <v>590</v>
      </c>
      <c r="D192" s="88" t="s">
        <v>610</v>
      </c>
      <c r="E192" s="88" t="s">
        <v>611</v>
      </c>
      <c r="F192" s="54" t="s">
        <v>612</v>
      </c>
      <c r="G192" s="86" t="s">
        <v>121</v>
      </c>
      <c r="H192" s="13">
        <v>2020</v>
      </c>
      <c r="I192" s="43" t="s">
        <v>613</v>
      </c>
      <c r="J192" s="11"/>
    </row>
    <row r="193" spans="1:10" ht="67.5">
      <c r="A193" s="7">
        <v>192</v>
      </c>
      <c r="B193" s="147" t="s">
        <v>489</v>
      </c>
      <c r="C193" s="45" t="s">
        <v>590</v>
      </c>
      <c r="D193" s="45" t="s">
        <v>614</v>
      </c>
      <c r="E193" s="45" t="s">
        <v>615</v>
      </c>
      <c r="F193" s="54" t="s">
        <v>616</v>
      </c>
      <c r="G193" s="45" t="s">
        <v>152</v>
      </c>
      <c r="H193" s="13">
        <v>2021</v>
      </c>
      <c r="I193" s="43" t="s">
        <v>617</v>
      </c>
      <c r="J193" s="11"/>
    </row>
    <row r="194" spans="1:10" ht="51" customHeight="1">
      <c r="A194" s="7">
        <v>193</v>
      </c>
      <c r="B194" s="147" t="s">
        <v>489</v>
      </c>
      <c r="C194" s="45" t="s">
        <v>590</v>
      </c>
      <c r="D194" s="45" t="s">
        <v>618</v>
      </c>
      <c r="E194" s="45" t="s">
        <v>619</v>
      </c>
      <c r="F194" s="54" t="s">
        <v>616</v>
      </c>
      <c r="G194" s="45" t="s">
        <v>620</v>
      </c>
      <c r="H194" s="13">
        <v>2021</v>
      </c>
      <c r="I194" s="43" t="s">
        <v>621</v>
      </c>
      <c r="J194" s="11"/>
    </row>
    <row r="195" spans="1:10" ht="53.25" customHeight="1">
      <c r="A195" s="7">
        <v>194</v>
      </c>
      <c r="B195" s="147" t="s">
        <v>489</v>
      </c>
      <c r="C195" s="45" t="s">
        <v>590</v>
      </c>
      <c r="D195" s="45" t="s">
        <v>622</v>
      </c>
      <c r="E195" s="45" t="s">
        <v>623</v>
      </c>
      <c r="F195" s="54" t="s">
        <v>517</v>
      </c>
      <c r="G195" s="45" t="s">
        <v>157</v>
      </c>
      <c r="H195" s="13">
        <v>2021</v>
      </c>
      <c r="I195" s="43" t="s">
        <v>624</v>
      </c>
      <c r="J195" s="11"/>
    </row>
    <row r="196" spans="1:10" ht="54" customHeight="1">
      <c r="A196" s="7">
        <v>195</v>
      </c>
      <c r="B196" s="147" t="s">
        <v>489</v>
      </c>
      <c r="C196" s="45" t="s">
        <v>590</v>
      </c>
      <c r="D196" s="45" t="s">
        <v>625</v>
      </c>
      <c r="E196" s="45" t="s">
        <v>626</v>
      </c>
      <c r="F196" s="54" t="s">
        <v>627</v>
      </c>
      <c r="G196" s="45" t="s">
        <v>157</v>
      </c>
      <c r="H196" s="13">
        <v>2021</v>
      </c>
      <c r="I196" s="43" t="s">
        <v>628</v>
      </c>
      <c r="J196" s="11"/>
    </row>
    <row r="197" spans="1:10" ht="60.75" customHeight="1">
      <c r="A197" s="7">
        <v>196</v>
      </c>
      <c r="B197" s="147" t="s">
        <v>489</v>
      </c>
      <c r="C197" s="45" t="s">
        <v>590</v>
      </c>
      <c r="D197" s="45" t="s">
        <v>629</v>
      </c>
      <c r="E197" s="45" t="s">
        <v>626</v>
      </c>
      <c r="F197" s="54" t="s">
        <v>517</v>
      </c>
      <c r="G197" s="45" t="s">
        <v>157</v>
      </c>
      <c r="H197" s="13">
        <v>2021</v>
      </c>
      <c r="I197" s="43" t="s">
        <v>630</v>
      </c>
      <c r="J197" s="184" t="s">
        <v>5095</v>
      </c>
    </row>
    <row r="198" spans="1:10" ht="39" customHeight="1">
      <c r="A198" s="7">
        <v>197</v>
      </c>
      <c r="B198" s="147" t="s">
        <v>489</v>
      </c>
      <c r="C198" s="45" t="s">
        <v>590</v>
      </c>
      <c r="D198" s="45" t="s">
        <v>631</v>
      </c>
      <c r="E198" s="45" t="s">
        <v>604</v>
      </c>
      <c r="F198" s="54" t="s">
        <v>632</v>
      </c>
      <c r="G198" s="45" t="s">
        <v>157</v>
      </c>
      <c r="H198" s="13">
        <v>2021</v>
      </c>
      <c r="I198" s="43" t="s">
        <v>633</v>
      </c>
      <c r="J198" s="11"/>
    </row>
    <row r="199" spans="1:10" ht="63" customHeight="1">
      <c r="A199" s="7">
        <v>198</v>
      </c>
      <c r="B199" s="147" t="s">
        <v>489</v>
      </c>
      <c r="C199" s="45" t="s">
        <v>590</v>
      </c>
      <c r="D199" s="45" t="s">
        <v>634</v>
      </c>
      <c r="E199" s="45" t="s">
        <v>600</v>
      </c>
      <c r="F199" s="56" t="s">
        <v>635</v>
      </c>
      <c r="G199" s="45" t="s">
        <v>157</v>
      </c>
      <c r="H199" s="13">
        <v>2021</v>
      </c>
      <c r="I199" s="43" t="s">
        <v>636</v>
      </c>
      <c r="J199" s="11"/>
    </row>
    <row r="200" spans="1:10" ht="66" customHeight="1">
      <c r="A200" s="7">
        <v>199</v>
      </c>
      <c r="B200" s="147" t="s">
        <v>489</v>
      </c>
      <c r="C200" s="45" t="s">
        <v>590</v>
      </c>
      <c r="D200" s="45" t="s">
        <v>637</v>
      </c>
      <c r="E200" s="45" t="s">
        <v>600</v>
      </c>
      <c r="F200" s="54" t="s">
        <v>638</v>
      </c>
      <c r="G200" s="45" t="s">
        <v>157</v>
      </c>
      <c r="H200" s="13">
        <v>2021</v>
      </c>
      <c r="I200" s="43" t="s">
        <v>639</v>
      </c>
      <c r="J200" s="11"/>
    </row>
    <row r="201" spans="1:10" ht="46.5" customHeight="1">
      <c r="A201" s="7">
        <v>200</v>
      </c>
      <c r="B201" s="147" t="s">
        <v>489</v>
      </c>
      <c r="C201" s="45" t="s">
        <v>590</v>
      </c>
      <c r="D201" s="45" t="s">
        <v>640</v>
      </c>
      <c r="E201" s="45" t="s">
        <v>611</v>
      </c>
      <c r="F201" s="54" t="s">
        <v>641</v>
      </c>
      <c r="G201" s="45" t="s">
        <v>157</v>
      </c>
      <c r="H201" s="13">
        <v>2021</v>
      </c>
      <c r="I201" s="43" t="s">
        <v>642</v>
      </c>
      <c r="J201" s="11"/>
    </row>
    <row r="202" spans="1:10" ht="48" customHeight="1">
      <c r="A202" s="7">
        <v>201</v>
      </c>
      <c r="B202" s="147" t="s">
        <v>489</v>
      </c>
      <c r="C202" s="45" t="s">
        <v>590</v>
      </c>
      <c r="D202" s="45" t="s">
        <v>643</v>
      </c>
      <c r="E202" s="45" t="s">
        <v>644</v>
      </c>
      <c r="F202" s="54" t="s">
        <v>645</v>
      </c>
      <c r="G202" s="45" t="s">
        <v>381</v>
      </c>
      <c r="H202" s="13">
        <v>2021</v>
      </c>
      <c r="I202" s="43" t="s">
        <v>646</v>
      </c>
      <c r="J202" s="11"/>
    </row>
    <row r="203" spans="1:10" ht="41.25" customHeight="1">
      <c r="A203" s="7">
        <v>202</v>
      </c>
      <c r="B203" s="147" t="s">
        <v>489</v>
      </c>
      <c r="C203" s="45" t="s">
        <v>590</v>
      </c>
      <c r="D203" s="45" t="s">
        <v>647</v>
      </c>
      <c r="E203" s="45" t="s">
        <v>648</v>
      </c>
      <c r="F203" s="54" t="s">
        <v>635</v>
      </c>
      <c r="G203" s="45" t="s">
        <v>179</v>
      </c>
      <c r="H203" s="13">
        <v>2021</v>
      </c>
      <c r="I203" s="43" t="s">
        <v>649</v>
      </c>
      <c r="J203" s="11"/>
    </row>
    <row r="204" spans="1:10" ht="74.25" customHeight="1">
      <c r="A204" s="7">
        <v>203</v>
      </c>
      <c r="B204" s="147" t="s">
        <v>489</v>
      </c>
      <c r="C204" s="45" t="s">
        <v>590</v>
      </c>
      <c r="D204" s="45" t="s">
        <v>650</v>
      </c>
      <c r="E204" s="45" t="s">
        <v>604</v>
      </c>
      <c r="F204" s="54" t="s">
        <v>635</v>
      </c>
      <c r="G204" s="45" t="s">
        <v>381</v>
      </c>
      <c r="H204" s="13">
        <v>2021</v>
      </c>
      <c r="I204" s="43" t="s">
        <v>651</v>
      </c>
      <c r="J204" s="11"/>
    </row>
    <row r="205" spans="1:10" ht="56.1" customHeight="1">
      <c r="A205" s="7">
        <v>204</v>
      </c>
      <c r="B205" s="147" t="s">
        <v>489</v>
      </c>
      <c r="C205" s="45" t="s">
        <v>590</v>
      </c>
      <c r="D205" s="45" t="s">
        <v>652</v>
      </c>
      <c r="E205" s="45" t="s">
        <v>626</v>
      </c>
      <c r="F205" s="51" t="s">
        <v>653</v>
      </c>
      <c r="G205" s="45" t="s">
        <v>654</v>
      </c>
      <c r="H205" s="13">
        <v>2022</v>
      </c>
      <c r="I205" s="43" t="s">
        <v>655</v>
      </c>
      <c r="J205" s="11"/>
    </row>
    <row r="206" spans="1:10" ht="51" customHeight="1">
      <c r="A206" s="7">
        <v>205</v>
      </c>
      <c r="B206" s="147" t="s">
        <v>489</v>
      </c>
      <c r="C206" s="45" t="s">
        <v>590</v>
      </c>
      <c r="D206" s="45" t="s">
        <v>656</v>
      </c>
      <c r="E206" s="45" t="s">
        <v>596</v>
      </c>
      <c r="F206" s="54" t="s">
        <v>645</v>
      </c>
      <c r="G206" s="45" t="s">
        <v>654</v>
      </c>
      <c r="H206" s="13">
        <v>2022</v>
      </c>
      <c r="I206" s="43" t="s">
        <v>657</v>
      </c>
      <c r="J206" s="11"/>
    </row>
    <row r="207" spans="1:10" ht="42" customHeight="1">
      <c r="A207" s="7">
        <v>206</v>
      </c>
      <c r="B207" s="147" t="s">
        <v>489</v>
      </c>
      <c r="C207" s="45" t="s">
        <v>590</v>
      </c>
      <c r="D207" s="45" t="s">
        <v>658</v>
      </c>
      <c r="E207" s="45" t="s">
        <v>596</v>
      </c>
      <c r="F207" s="56" t="s">
        <v>635</v>
      </c>
      <c r="G207" s="45" t="s">
        <v>400</v>
      </c>
      <c r="H207" s="13">
        <v>2022</v>
      </c>
      <c r="I207" s="43" t="s">
        <v>659</v>
      </c>
      <c r="J207" s="11"/>
    </row>
    <row r="208" spans="1:10" ht="78.75">
      <c r="A208" s="7">
        <v>207</v>
      </c>
      <c r="B208" s="147" t="s">
        <v>489</v>
      </c>
      <c r="C208" s="45" t="s">
        <v>590</v>
      </c>
      <c r="D208" s="45" t="s">
        <v>660</v>
      </c>
      <c r="E208" s="45" t="s">
        <v>661</v>
      </c>
      <c r="F208" s="54" t="s">
        <v>608</v>
      </c>
      <c r="G208" s="45" t="s">
        <v>662</v>
      </c>
      <c r="H208" s="13">
        <v>2022</v>
      </c>
      <c r="I208" s="43" t="s">
        <v>663</v>
      </c>
      <c r="J208" s="11"/>
    </row>
    <row r="209" spans="1:10" ht="54.95" customHeight="1">
      <c r="A209" s="7">
        <v>208</v>
      </c>
      <c r="B209" s="147" t="s">
        <v>489</v>
      </c>
      <c r="C209" s="45" t="s">
        <v>590</v>
      </c>
      <c r="D209" s="45" t="s">
        <v>664</v>
      </c>
      <c r="E209" s="45" t="s">
        <v>626</v>
      </c>
      <c r="F209" s="54" t="s">
        <v>665</v>
      </c>
      <c r="G209" s="45" t="s">
        <v>189</v>
      </c>
      <c r="H209" s="13">
        <v>2022</v>
      </c>
      <c r="I209" s="43" t="s">
        <v>666</v>
      </c>
      <c r="J209" s="11"/>
    </row>
    <row r="210" spans="1:10" ht="42" customHeight="1">
      <c r="A210" s="7">
        <v>209</v>
      </c>
      <c r="B210" s="147" t="s">
        <v>489</v>
      </c>
      <c r="C210" s="45" t="s">
        <v>590</v>
      </c>
      <c r="D210" s="45" t="s">
        <v>667</v>
      </c>
      <c r="E210" s="45" t="s">
        <v>661</v>
      </c>
      <c r="F210" s="54" t="s">
        <v>608</v>
      </c>
      <c r="G210" s="45" t="s">
        <v>189</v>
      </c>
      <c r="H210" s="13">
        <v>2022</v>
      </c>
      <c r="I210" s="43" t="s">
        <v>668</v>
      </c>
      <c r="J210" s="11"/>
    </row>
    <row r="211" spans="1:10" ht="66" customHeight="1">
      <c r="A211" s="7">
        <v>210</v>
      </c>
      <c r="B211" s="147" t="s">
        <v>489</v>
      </c>
      <c r="C211" s="45" t="s">
        <v>590</v>
      </c>
      <c r="D211" s="45" t="s">
        <v>669</v>
      </c>
      <c r="E211" s="45" t="s">
        <v>600</v>
      </c>
      <c r="F211" s="54" t="s">
        <v>608</v>
      </c>
      <c r="G211" s="45" t="s">
        <v>189</v>
      </c>
      <c r="H211" s="13">
        <v>2022</v>
      </c>
      <c r="I211" s="43" t="s">
        <v>670</v>
      </c>
      <c r="J211" s="11"/>
    </row>
    <row r="212" spans="1:10" ht="54" customHeight="1">
      <c r="A212" s="7">
        <v>211</v>
      </c>
      <c r="B212" s="147" t="s">
        <v>489</v>
      </c>
      <c r="C212" s="45" t="s">
        <v>590</v>
      </c>
      <c r="D212" s="45" t="s">
        <v>671</v>
      </c>
      <c r="E212" s="45" t="s">
        <v>672</v>
      </c>
      <c r="F212" s="54" t="s">
        <v>608</v>
      </c>
      <c r="G212" s="45" t="s">
        <v>189</v>
      </c>
      <c r="H212" s="13">
        <v>2022</v>
      </c>
      <c r="I212" s="43" t="s">
        <v>673</v>
      </c>
      <c r="J212" s="11"/>
    </row>
    <row r="213" spans="1:10" ht="67.5">
      <c r="A213" s="7">
        <v>212</v>
      </c>
      <c r="B213" s="147" t="s">
        <v>489</v>
      </c>
      <c r="C213" s="45" t="s">
        <v>590</v>
      </c>
      <c r="D213" s="45" t="s">
        <v>674</v>
      </c>
      <c r="E213" s="45" t="s">
        <v>675</v>
      </c>
      <c r="F213" s="54" t="s">
        <v>676</v>
      </c>
      <c r="G213" s="45" t="s">
        <v>189</v>
      </c>
      <c r="H213" s="13">
        <v>2022</v>
      </c>
      <c r="I213" s="43" t="s">
        <v>677</v>
      </c>
      <c r="J213" s="11"/>
    </row>
    <row r="214" spans="1:10" ht="48" customHeight="1">
      <c r="A214" s="7">
        <v>213</v>
      </c>
      <c r="B214" s="147" t="s">
        <v>489</v>
      </c>
      <c r="C214" s="45" t="s">
        <v>590</v>
      </c>
      <c r="D214" s="89" t="s">
        <v>678</v>
      </c>
      <c r="E214" s="45" t="s">
        <v>596</v>
      </c>
      <c r="F214" s="54" t="s">
        <v>635</v>
      </c>
      <c r="G214" s="45" t="s">
        <v>436</v>
      </c>
      <c r="H214" s="13">
        <v>2022</v>
      </c>
      <c r="I214" s="43" t="s">
        <v>679</v>
      </c>
      <c r="J214" s="11"/>
    </row>
    <row r="215" spans="1:10" ht="60" customHeight="1">
      <c r="A215" s="7">
        <v>214</v>
      </c>
      <c r="B215" s="147" t="s">
        <v>489</v>
      </c>
      <c r="C215" s="45" t="s">
        <v>590</v>
      </c>
      <c r="D215" s="89" t="s">
        <v>680</v>
      </c>
      <c r="E215" s="45" t="s">
        <v>626</v>
      </c>
      <c r="F215" s="54" t="s">
        <v>635</v>
      </c>
      <c r="G215" s="45" t="s">
        <v>436</v>
      </c>
      <c r="H215" s="13">
        <v>2022</v>
      </c>
      <c r="I215" s="43" t="s">
        <v>681</v>
      </c>
      <c r="J215" s="11"/>
    </row>
    <row r="216" spans="1:10" ht="56.25">
      <c r="A216" s="7">
        <v>215</v>
      </c>
      <c r="B216" s="147" t="s">
        <v>489</v>
      </c>
      <c r="C216" s="45" t="s">
        <v>590</v>
      </c>
      <c r="D216" s="45" t="s">
        <v>682</v>
      </c>
      <c r="E216" s="89" t="s">
        <v>675</v>
      </c>
      <c r="F216" s="54" t="s">
        <v>608</v>
      </c>
      <c r="G216" s="45" t="s">
        <v>436</v>
      </c>
      <c r="H216" s="13">
        <v>2022</v>
      </c>
      <c r="I216" s="43" t="s">
        <v>683</v>
      </c>
      <c r="J216" s="11"/>
    </row>
    <row r="217" spans="1:10" ht="56.25" customHeight="1">
      <c r="A217" s="7">
        <v>216</v>
      </c>
      <c r="B217" s="147" t="s">
        <v>489</v>
      </c>
      <c r="C217" s="45" t="s">
        <v>590</v>
      </c>
      <c r="D217" s="45" t="s">
        <v>684</v>
      </c>
      <c r="E217" s="45" t="s">
        <v>672</v>
      </c>
      <c r="F217" s="54" t="s">
        <v>685</v>
      </c>
      <c r="G217" s="45" t="s">
        <v>211</v>
      </c>
      <c r="H217" s="13">
        <v>2023</v>
      </c>
      <c r="I217" s="43" t="s">
        <v>686</v>
      </c>
      <c r="J217" s="11"/>
    </row>
    <row r="218" spans="1:10" ht="60" customHeight="1">
      <c r="A218" s="7">
        <v>217</v>
      </c>
      <c r="B218" s="147" t="s">
        <v>489</v>
      </c>
      <c r="C218" s="45" t="s">
        <v>590</v>
      </c>
      <c r="D218" s="45" t="s">
        <v>687</v>
      </c>
      <c r="E218" s="45" t="s">
        <v>661</v>
      </c>
      <c r="F218" s="54" t="s">
        <v>608</v>
      </c>
      <c r="G218" s="45" t="s">
        <v>688</v>
      </c>
      <c r="H218" s="13">
        <v>2023</v>
      </c>
      <c r="I218" s="43" t="s">
        <v>689</v>
      </c>
      <c r="J218" s="11"/>
    </row>
    <row r="219" spans="1:10" ht="52.5" customHeight="1">
      <c r="A219" s="7">
        <v>218</v>
      </c>
      <c r="B219" s="147" t="s">
        <v>489</v>
      </c>
      <c r="C219" s="45" t="s">
        <v>590</v>
      </c>
      <c r="D219" s="45" t="s">
        <v>690</v>
      </c>
      <c r="E219" s="45" t="s">
        <v>626</v>
      </c>
      <c r="F219" s="54" t="s">
        <v>635</v>
      </c>
      <c r="G219" s="45" t="s">
        <v>215</v>
      </c>
      <c r="H219" s="13">
        <v>2023</v>
      </c>
      <c r="I219" s="43" t="s">
        <v>691</v>
      </c>
      <c r="J219" s="11"/>
    </row>
    <row r="220" spans="1:10" ht="53.25" customHeight="1">
      <c r="A220" s="7">
        <v>219</v>
      </c>
      <c r="B220" s="147" t="s">
        <v>489</v>
      </c>
      <c r="C220" s="45" t="s">
        <v>590</v>
      </c>
      <c r="D220" s="45" t="s">
        <v>692</v>
      </c>
      <c r="E220" s="45" t="s">
        <v>600</v>
      </c>
      <c r="F220" s="54" t="s">
        <v>635</v>
      </c>
      <c r="G220" s="45" t="s">
        <v>215</v>
      </c>
      <c r="H220" s="13">
        <v>2023</v>
      </c>
      <c r="I220" s="43" t="s">
        <v>693</v>
      </c>
      <c r="J220" s="11"/>
    </row>
    <row r="221" spans="1:10" ht="57" customHeight="1">
      <c r="A221" s="7">
        <v>220</v>
      </c>
      <c r="B221" s="147" t="s">
        <v>489</v>
      </c>
      <c r="C221" s="45" t="s">
        <v>590</v>
      </c>
      <c r="D221" s="45" t="s">
        <v>694</v>
      </c>
      <c r="E221" s="45" t="s">
        <v>695</v>
      </c>
      <c r="F221" s="54" t="s">
        <v>635</v>
      </c>
      <c r="G221" s="45" t="s">
        <v>215</v>
      </c>
      <c r="H221" s="13">
        <v>2023</v>
      </c>
      <c r="I221" s="43" t="s">
        <v>696</v>
      </c>
      <c r="J221" s="11"/>
    </row>
    <row r="222" spans="1:10" ht="67.5">
      <c r="A222" s="7">
        <v>221</v>
      </c>
      <c r="B222" s="147" t="s">
        <v>489</v>
      </c>
      <c r="C222" s="45" t="s">
        <v>590</v>
      </c>
      <c r="D222" s="45" t="s">
        <v>697</v>
      </c>
      <c r="E222" s="45" t="s">
        <v>698</v>
      </c>
      <c r="F222" s="54" t="s">
        <v>635</v>
      </c>
      <c r="G222" s="45" t="s">
        <v>215</v>
      </c>
      <c r="H222" s="13">
        <v>2023</v>
      </c>
      <c r="I222" s="43" t="s">
        <v>699</v>
      </c>
      <c r="J222" s="11"/>
    </row>
    <row r="223" spans="1:10" ht="47.25" customHeight="1">
      <c r="A223" s="7">
        <v>222</v>
      </c>
      <c r="B223" s="147" t="s">
        <v>489</v>
      </c>
      <c r="C223" s="45" t="s">
        <v>590</v>
      </c>
      <c r="D223" s="45" t="s">
        <v>700</v>
      </c>
      <c r="E223" s="45" t="s">
        <v>611</v>
      </c>
      <c r="F223" s="54" t="s">
        <v>685</v>
      </c>
      <c r="G223" s="45" t="s">
        <v>219</v>
      </c>
      <c r="H223" s="13">
        <v>2023</v>
      </c>
      <c r="I223" s="43" t="s">
        <v>701</v>
      </c>
      <c r="J223" s="11"/>
    </row>
    <row r="224" spans="1:10" ht="60.75" customHeight="1">
      <c r="A224" s="7">
        <v>223</v>
      </c>
      <c r="B224" s="147" t="s">
        <v>489</v>
      </c>
      <c r="C224" s="45" t="s">
        <v>590</v>
      </c>
      <c r="D224" s="45" t="s">
        <v>702</v>
      </c>
      <c r="E224" s="45" t="s">
        <v>596</v>
      </c>
      <c r="F224" s="54" t="s">
        <v>685</v>
      </c>
      <c r="G224" s="45" t="s">
        <v>571</v>
      </c>
      <c r="H224" s="13">
        <v>2023</v>
      </c>
      <c r="I224" s="43" t="s">
        <v>703</v>
      </c>
      <c r="J224" s="11"/>
    </row>
    <row r="225" spans="1:10" ht="59.25" customHeight="1">
      <c r="A225" s="7">
        <v>224</v>
      </c>
      <c r="B225" s="147" t="s">
        <v>489</v>
      </c>
      <c r="C225" s="45" t="s">
        <v>590</v>
      </c>
      <c r="D225" s="45" t="s">
        <v>704</v>
      </c>
      <c r="E225" s="45" t="s">
        <v>596</v>
      </c>
      <c r="F225" s="54" t="s">
        <v>685</v>
      </c>
      <c r="G225" s="45" t="s">
        <v>571</v>
      </c>
      <c r="H225" s="13">
        <v>2023</v>
      </c>
      <c r="I225" s="43" t="s">
        <v>705</v>
      </c>
      <c r="J225" s="11"/>
    </row>
    <row r="226" spans="1:10" ht="44.25" customHeight="1">
      <c r="A226" s="7">
        <v>225</v>
      </c>
      <c r="B226" s="147" t="s">
        <v>489</v>
      </c>
      <c r="C226" s="45" t="s">
        <v>590</v>
      </c>
      <c r="D226" s="45" t="s">
        <v>706</v>
      </c>
      <c r="E226" s="45" t="s">
        <v>626</v>
      </c>
      <c r="F226" s="54" t="s">
        <v>685</v>
      </c>
      <c r="G226" s="45" t="s">
        <v>571</v>
      </c>
      <c r="H226" s="13">
        <v>2023</v>
      </c>
      <c r="I226" s="43" t="s">
        <v>707</v>
      </c>
      <c r="J226" s="11"/>
    </row>
    <row r="227" spans="1:10" ht="48" customHeight="1">
      <c r="A227" s="7">
        <v>226</v>
      </c>
      <c r="B227" s="147" t="s">
        <v>489</v>
      </c>
      <c r="C227" s="45" t="s">
        <v>590</v>
      </c>
      <c r="D227" s="45" t="s">
        <v>708</v>
      </c>
      <c r="E227" s="45" t="s">
        <v>626</v>
      </c>
      <c r="F227" s="54" t="s">
        <v>685</v>
      </c>
      <c r="G227" s="45" t="s">
        <v>571</v>
      </c>
      <c r="H227" s="13">
        <v>2023</v>
      </c>
      <c r="I227" s="43" t="s">
        <v>709</v>
      </c>
      <c r="J227" s="11"/>
    </row>
    <row r="228" spans="1:10" ht="52.5" customHeight="1">
      <c r="A228" s="7">
        <v>227</v>
      </c>
      <c r="B228" s="147" t="s">
        <v>489</v>
      </c>
      <c r="C228" s="45" t="s">
        <v>590</v>
      </c>
      <c r="D228" s="45" t="s">
        <v>710</v>
      </c>
      <c r="E228" s="45" t="s">
        <v>711</v>
      </c>
      <c r="F228" s="54" t="s">
        <v>685</v>
      </c>
      <c r="G228" s="45" t="s">
        <v>571</v>
      </c>
      <c r="H228" s="13">
        <v>2023</v>
      </c>
      <c r="I228" s="43" t="s">
        <v>712</v>
      </c>
      <c r="J228" s="11"/>
    </row>
    <row r="229" spans="1:10" ht="78.75">
      <c r="A229" s="7">
        <v>228</v>
      </c>
      <c r="B229" s="147" t="s">
        <v>489</v>
      </c>
      <c r="C229" s="45" t="s">
        <v>713</v>
      </c>
      <c r="D229" s="45" t="s">
        <v>714</v>
      </c>
      <c r="E229" s="45" t="s">
        <v>715</v>
      </c>
      <c r="F229" s="54" t="s">
        <v>716</v>
      </c>
      <c r="G229" s="45" t="s">
        <v>24</v>
      </c>
      <c r="H229" s="13">
        <v>2018</v>
      </c>
      <c r="I229" s="43" t="s">
        <v>717</v>
      </c>
      <c r="J229" s="11"/>
    </row>
    <row r="230" spans="1:10" ht="67.5">
      <c r="A230" s="7">
        <v>229</v>
      </c>
      <c r="B230" s="147" t="s">
        <v>489</v>
      </c>
      <c r="C230" s="45" t="s">
        <v>713</v>
      </c>
      <c r="D230" s="45" t="s">
        <v>718</v>
      </c>
      <c r="E230" s="45" t="s">
        <v>719</v>
      </c>
      <c r="F230" s="54" t="s">
        <v>720</v>
      </c>
      <c r="G230" s="86" t="s">
        <v>105</v>
      </c>
      <c r="H230" s="13">
        <v>2019</v>
      </c>
      <c r="I230" s="43" t="s">
        <v>721</v>
      </c>
      <c r="J230" s="11"/>
    </row>
    <row r="231" spans="1:10" ht="60" customHeight="1">
      <c r="A231" s="7">
        <v>230</v>
      </c>
      <c r="B231" s="147" t="s">
        <v>489</v>
      </c>
      <c r="C231" s="45" t="s">
        <v>713</v>
      </c>
      <c r="D231" s="45" t="s">
        <v>722</v>
      </c>
      <c r="E231" s="45" t="s">
        <v>723</v>
      </c>
      <c r="F231" s="54" t="s">
        <v>720</v>
      </c>
      <c r="G231" s="86" t="s">
        <v>105</v>
      </c>
      <c r="H231" s="13">
        <v>2019</v>
      </c>
      <c r="I231" s="43" t="s">
        <v>724</v>
      </c>
      <c r="J231" s="11"/>
    </row>
    <row r="232" spans="1:10" ht="57.75" customHeight="1">
      <c r="A232" s="7">
        <v>231</v>
      </c>
      <c r="B232" s="147" t="s">
        <v>489</v>
      </c>
      <c r="C232" s="45" t="s">
        <v>713</v>
      </c>
      <c r="D232" s="45" t="s">
        <v>725</v>
      </c>
      <c r="E232" s="45" t="s">
        <v>726</v>
      </c>
      <c r="F232" s="54" t="s">
        <v>727</v>
      </c>
      <c r="G232" s="45" t="s">
        <v>728</v>
      </c>
      <c r="H232" s="13">
        <v>2020</v>
      </c>
      <c r="I232" s="43" t="s">
        <v>729</v>
      </c>
      <c r="J232" s="11"/>
    </row>
    <row r="233" spans="1:10" ht="51">
      <c r="A233" s="7">
        <v>232</v>
      </c>
      <c r="B233" s="147" t="s">
        <v>489</v>
      </c>
      <c r="C233" s="45" t="s">
        <v>713</v>
      </c>
      <c r="D233" s="45" t="s">
        <v>730</v>
      </c>
      <c r="E233" s="45" t="s">
        <v>719</v>
      </c>
      <c r="F233" s="57" t="s">
        <v>731</v>
      </c>
      <c r="G233" s="86" t="s">
        <v>113</v>
      </c>
      <c r="H233" s="13">
        <v>2020</v>
      </c>
      <c r="I233" s="43" t="s">
        <v>732</v>
      </c>
      <c r="J233" s="11"/>
    </row>
    <row r="234" spans="1:10" ht="50.25" customHeight="1">
      <c r="A234" s="7">
        <v>233</v>
      </c>
      <c r="B234" s="147" t="s">
        <v>489</v>
      </c>
      <c r="C234" s="45" t="s">
        <v>713</v>
      </c>
      <c r="D234" s="45" t="s">
        <v>733</v>
      </c>
      <c r="E234" s="45" t="s">
        <v>723</v>
      </c>
      <c r="F234" s="54" t="s">
        <v>727</v>
      </c>
      <c r="G234" s="45" t="s">
        <v>734</v>
      </c>
      <c r="H234" s="13">
        <v>2020</v>
      </c>
      <c r="I234" s="43" t="s">
        <v>735</v>
      </c>
      <c r="J234" s="11"/>
    </row>
    <row r="235" spans="1:10" ht="78.75">
      <c r="A235" s="7">
        <v>234</v>
      </c>
      <c r="B235" s="147" t="s">
        <v>489</v>
      </c>
      <c r="C235" s="45" t="s">
        <v>713</v>
      </c>
      <c r="D235" s="45" t="s">
        <v>736</v>
      </c>
      <c r="E235" s="45" t="s">
        <v>723</v>
      </c>
      <c r="F235" s="54" t="s">
        <v>737</v>
      </c>
      <c r="G235" s="86" t="s">
        <v>125</v>
      </c>
      <c r="H235" s="13">
        <v>2020</v>
      </c>
      <c r="I235" s="43" t="s">
        <v>738</v>
      </c>
      <c r="J235" s="11"/>
    </row>
    <row r="236" spans="1:10" ht="51">
      <c r="A236" s="7">
        <v>235</v>
      </c>
      <c r="B236" s="147" t="s">
        <v>489</v>
      </c>
      <c r="C236" s="45" t="s">
        <v>713</v>
      </c>
      <c r="D236" s="45" t="s">
        <v>739</v>
      </c>
      <c r="E236" s="45" t="s">
        <v>726</v>
      </c>
      <c r="F236" s="57" t="s">
        <v>731</v>
      </c>
      <c r="G236" s="86" t="s">
        <v>134</v>
      </c>
      <c r="H236" s="13">
        <v>2020</v>
      </c>
      <c r="I236" s="43" t="s">
        <v>740</v>
      </c>
      <c r="J236" s="11"/>
    </row>
    <row r="237" spans="1:10" ht="78.75">
      <c r="A237" s="7">
        <v>236</v>
      </c>
      <c r="B237" s="147" t="s">
        <v>489</v>
      </c>
      <c r="C237" s="45" t="s">
        <v>713</v>
      </c>
      <c r="D237" s="45" t="s">
        <v>741</v>
      </c>
      <c r="E237" s="45" t="s">
        <v>723</v>
      </c>
      <c r="F237" s="54" t="s">
        <v>737</v>
      </c>
      <c r="G237" s="45" t="s">
        <v>140</v>
      </c>
      <c r="H237" s="13">
        <v>2020</v>
      </c>
      <c r="I237" s="43" t="s">
        <v>742</v>
      </c>
      <c r="J237" s="11"/>
    </row>
    <row r="238" spans="1:10" ht="78.75">
      <c r="A238" s="7">
        <v>237</v>
      </c>
      <c r="B238" s="147" t="s">
        <v>489</v>
      </c>
      <c r="C238" s="45" t="s">
        <v>713</v>
      </c>
      <c r="D238" s="45" t="s">
        <v>743</v>
      </c>
      <c r="E238" s="45" t="s">
        <v>723</v>
      </c>
      <c r="F238" s="54" t="s">
        <v>744</v>
      </c>
      <c r="G238" s="45" t="s">
        <v>157</v>
      </c>
      <c r="H238" s="13">
        <v>2021</v>
      </c>
      <c r="I238" s="43" t="s">
        <v>745</v>
      </c>
      <c r="J238" s="11"/>
    </row>
    <row r="239" spans="1:10" ht="67.5">
      <c r="A239" s="7">
        <v>238</v>
      </c>
      <c r="B239" s="147" t="s">
        <v>489</v>
      </c>
      <c r="C239" s="45" t="s">
        <v>713</v>
      </c>
      <c r="D239" s="45" t="s">
        <v>746</v>
      </c>
      <c r="E239" s="45" t="s">
        <v>747</v>
      </c>
      <c r="F239" s="54" t="s">
        <v>744</v>
      </c>
      <c r="G239" s="45" t="s">
        <v>157</v>
      </c>
      <c r="H239" s="13">
        <v>2021</v>
      </c>
      <c r="I239" s="43" t="s">
        <v>748</v>
      </c>
      <c r="J239" s="11"/>
    </row>
    <row r="240" spans="1:10" ht="56.25">
      <c r="A240" s="7">
        <v>239</v>
      </c>
      <c r="B240" s="147" t="s">
        <v>489</v>
      </c>
      <c r="C240" s="45" t="s">
        <v>713</v>
      </c>
      <c r="D240" s="45" t="s">
        <v>749</v>
      </c>
      <c r="E240" s="45" t="s">
        <v>750</v>
      </c>
      <c r="F240" s="57" t="s">
        <v>751</v>
      </c>
      <c r="G240" s="45" t="s">
        <v>179</v>
      </c>
      <c r="H240" s="13">
        <v>2021</v>
      </c>
      <c r="I240" s="43" t="s">
        <v>752</v>
      </c>
      <c r="J240" s="11"/>
    </row>
    <row r="241" spans="1:10" ht="90">
      <c r="A241" s="7">
        <v>240</v>
      </c>
      <c r="B241" s="147" t="s">
        <v>489</v>
      </c>
      <c r="C241" s="45" t="s">
        <v>713</v>
      </c>
      <c r="D241" s="45" t="s">
        <v>753</v>
      </c>
      <c r="E241" s="45" t="s">
        <v>747</v>
      </c>
      <c r="F241" s="54" t="s">
        <v>716</v>
      </c>
      <c r="G241" s="45" t="s">
        <v>381</v>
      </c>
      <c r="H241" s="13">
        <v>2021</v>
      </c>
      <c r="I241" s="43" t="s">
        <v>754</v>
      </c>
      <c r="J241" s="11"/>
    </row>
    <row r="242" spans="1:10" ht="63" customHeight="1">
      <c r="A242" s="7">
        <v>241</v>
      </c>
      <c r="B242" s="147" t="s">
        <v>489</v>
      </c>
      <c r="C242" s="45" t="s">
        <v>713</v>
      </c>
      <c r="D242" s="45" t="s">
        <v>755</v>
      </c>
      <c r="E242" s="45" t="s">
        <v>756</v>
      </c>
      <c r="F242" s="54" t="s">
        <v>751</v>
      </c>
      <c r="G242" s="45" t="s">
        <v>400</v>
      </c>
      <c r="H242" s="13">
        <v>2022</v>
      </c>
      <c r="I242" s="43" t="s">
        <v>757</v>
      </c>
      <c r="J242" s="11"/>
    </row>
    <row r="243" spans="1:10" ht="67.5">
      <c r="A243" s="7">
        <v>242</v>
      </c>
      <c r="B243" s="147" t="s">
        <v>489</v>
      </c>
      <c r="C243" s="45" t="s">
        <v>713</v>
      </c>
      <c r="D243" s="45" t="s">
        <v>758</v>
      </c>
      <c r="E243" s="45" t="s">
        <v>726</v>
      </c>
      <c r="F243" s="57" t="s">
        <v>731</v>
      </c>
      <c r="G243" s="45" t="s">
        <v>662</v>
      </c>
      <c r="H243" s="13">
        <v>2022</v>
      </c>
      <c r="I243" s="43" t="s">
        <v>759</v>
      </c>
      <c r="J243" s="11"/>
    </row>
    <row r="244" spans="1:10" ht="56.25">
      <c r="A244" s="7">
        <v>243</v>
      </c>
      <c r="B244" s="147" t="s">
        <v>489</v>
      </c>
      <c r="C244" s="45" t="s">
        <v>713</v>
      </c>
      <c r="D244" s="45" t="s">
        <v>760</v>
      </c>
      <c r="E244" s="45" t="s">
        <v>4074</v>
      </c>
      <c r="F244" s="54" t="s">
        <v>751</v>
      </c>
      <c r="G244" s="45" t="s">
        <v>189</v>
      </c>
      <c r="H244" s="13">
        <v>2022</v>
      </c>
      <c r="I244" s="43" t="s">
        <v>761</v>
      </c>
      <c r="J244" s="11"/>
    </row>
    <row r="245" spans="1:10" ht="78.75">
      <c r="A245" s="7">
        <v>244</v>
      </c>
      <c r="B245" s="147" t="s">
        <v>489</v>
      </c>
      <c r="C245" s="45" t="s">
        <v>713</v>
      </c>
      <c r="D245" s="45" t="s">
        <v>762</v>
      </c>
      <c r="E245" s="45" t="s">
        <v>747</v>
      </c>
      <c r="F245" s="54" t="s">
        <v>751</v>
      </c>
      <c r="G245" s="45" t="s">
        <v>189</v>
      </c>
      <c r="H245" s="13">
        <v>2022</v>
      </c>
      <c r="I245" s="43" t="s">
        <v>763</v>
      </c>
      <c r="J245" s="11"/>
    </row>
    <row r="246" spans="1:10" ht="47.25">
      <c r="A246" s="7">
        <v>245</v>
      </c>
      <c r="B246" s="147" t="s">
        <v>489</v>
      </c>
      <c r="C246" s="45" t="s">
        <v>713</v>
      </c>
      <c r="D246" s="45" t="s">
        <v>764</v>
      </c>
      <c r="E246" s="45" t="s">
        <v>765</v>
      </c>
      <c r="F246" s="54" t="s">
        <v>751</v>
      </c>
      <c r="G246" s="45" t="s">
        <v>189</v>
      </c>
      <c r="H246" s="13">
        <v>2022</v>
      </c>
      <c r="I246" s="43" t="s">
        <v>766</v>
      </c>
      <c r="J246" s="11"/>
    </row>
    <row r="247" spans="1:10" ht="63.75">
      <c r="A247" s="7">
        <v>246</v>
      </c>
      <c r="B247" s="147" t="s">
        <v>489</v>
      </c>
      <c r="C247" s="45" t="s">
        <v>713</v>
      </c>
      <c r="D247" s="45" t="s">
        <v>767</v>
      </c>
      <c r="E247" s="45" t="s">
        <v>723</v>
      </c>
      <c r="F247" s="54" t="s">
        <v>768</v>
      </c>
      <c r="G247" s="45" t="s">
        <v>436</v>
      </c>
      <c r="H247" s="13">
        <v>2022</v>
      </c>
      <c r="I247" s="43" t="s">
        <v>769</v>
      </c>
      <c r="J247" s="11"/>
    </row>
    <row r="248" spans="1:10" ht="56.25">
      <c r="A248" s="7">
        <v>247</v>
      </c>
      <c r="B248" s="147" t="s">
        <v>489</v>
      </c>
      <c r="C248" s="45" t="s">
        <v>713</v>
      </c>
      <c r="D248" s="45" t="s">
        <v>770</v>
      </c>
      <c r="E248" s="45" t="s">
        <v>747</v>
      </c>
      <c r="F248" s="54" t="s">
        <v>751</v>
      </c>
      <c r="G248" s="45" t="s">
        <v>219</v>
      </c>
      <c r="H248" s="13">
        <v>2023</v>
      </c>
      <c r="I248" s="43" t="s">
        <v>771</v>
      </c>
      <c r="J248" s="11"/>
    </row>
    <row r="249" spans="1:10" ht="78.75">
      <c r="A249" s="7">
        <v>248</v>
      </c>
      <c r="B249" s="147" t="s">
        <v>489</v>
      </c>
      <c r="C249" s="45" t="s">
        <v>713</v>
      </c>
      <c r="D249" s="45" t="s">
        <v>772</v>
      </c>
      <c r="E249" s="45" t="s">
        <v>747</v>
      </c>
      <c r="F249" s="54" t="s">
        <v>751</v>
      </c>
      <c r="G249" s="45" t="s">
        <v>571</v>
      </c>
      <c r="H249" s="13">
        <v>2023</v>
      </c>
      <c r="I249" s="43" t="s">
        <v>773</v>
      </c>
      <c r="J249" s="11"/>
    </row>
    <row r="250" spans="1:10" ht="63.75" customHeight="1">
      <c r="A250" s="7">
        <v>249</v>
      </c>
      <c r="B250" s="147" t="s">
        <v>489</v>
      </c>
      <c r="C250" s="45" t="s">
        <v>713</v>
      </c>
      <c r="D250" s="45" t="s">
        <v>774</v>
      </c>
      <c r="E250" s="45" t="s">
        <v>765</v>
      </c>
      <c r="F250" s="54" t="s">
        <v>775</v>
      </c>
      <c r="G250" s="90" t="s">
        <v>776</v>
      </c>
      <c r="H250" s="13">
        <v>2024</v>
      </c>
      <c r="I250" s="43" t="s">
        <v>777</v>
      </c>
      <c r="J250" s="11"/>
    </row>
    <row r="251" spans="1:10" ht="67.5">
      <c r="A251" s="7">
        <v>250</v>
      </c>
      <c r="B251" s="147" t="s">
        <v>489</v>
      </c>
      <c r="C251" s="45" t="s">
        <v>778</v>
      </c>
      <c r="D251" s="45" t="s">
        <v>779</v>
      </c>
      <c r="E251" s="45" t="s">
        <v>780</v>
      </c>
      <c r="F251" s="61" t="s">
        <v>781</v>
      </c>
      <c r="G251" s="86" t="s">
        <v>14</v>
      </c>
      <c r="H251" s="13">
        <v>2017</v>
      </c>
      <c r="I251" s="43" t="s">
        <v>782</v>
      </c>
      <c r="J251" s="11"/>
    </row>
    <row r="252" spans="1:10" ht="67.5">
      <c r="A252" s="7">
        <v>251</v>
      </c>
      <c r="B252" s="147" t="s">
        <v>489</v>
      </c>
      <c r="C252" s="45" t="s">
        <v>778</v>
      </c>
      <c r="D252" s="45" t="s">
        <v>783</v>
      </c>
      <c r="E252" s="45" t="s">
        <v>784</v>
      </c>
      <c r="F252" s="54" t="s">
        <v>785</v>
      </c>
      <c r="G252" s="86" t="s">
        <v>19</v>
      </c>
      <c r="H252" s="13">
        <v>2017</v>
      </c>
      <c r="I252" s="43" t="s">
        <v>786</v>
      </c>
      <c r="J252" s="11"/>
    </row>
    <row r="253" spans="1:10" ht="67.5">
      <c r="A253" s="7">
        <v>252</v>
      </c>
      <c r="B253" s="147" t="s">
        <v>489</v>
      </c>
      <c r="C253" s="45" t="s">
        <v>778</v>
      </c>
      <c r="D253" s="45" t="s">
        <v>787</v>
      </c>
      <c r="E253" s="45" t="s">
        <v>788</v>
      </c>
      <c r="F253" s="61" t="s">
        <v>789</v>
      </c>
      <c r="G253" s="86" t="s">
        <v>19</v>
      </c>
      <c r="H253" s="13">
        <v>2017</v>
      </c>
      <c r="I253" s="43" t="s">
        <v>790</v>
      </c>
      <c r="J253" s="11"/>
    </row>
    <row r="254" spans="1:10" ht="78.75">
      <c r="A254" s="7">
        <v>253</v>
      </c>
      <c r="B254" s="147" t="s">
        <v>489</v>
      </c>
      <c r="C254" s="45" t="s">
        <v>778</v>
      </c>
      <c r="D254" s="45" t="s">
        <v>791</v>
      </c>
      <c r="E254" s="45" t="s">
        <v>792</v>
      </c>
      <c r="F254" s="54" t="s">
        <v>793</v>
      </c>
      <c r="G254" s="86" t="s">
        <v>54</v>
      </c>
      <c r="H254" s="13">
        <v>2018</v>
      </c>
      <c r="I254" s="43" t="s">
        <v>794</v>
      </c>
      <c r="J254" s="11"/>
    </row>
    <row r="255" spans="1:10" ht="78.75">
      <c r="A255" s="7">
        <v>254</v>
      </c>
      <c r="B255" s="147" t="s">
        <v>489</v>
      </c>
      <c r="C255" s="45" t="s">
        <v>778</v>
      </c>
      <c r="D255" s="45" t="s">
        <v>795</v>
      </c>
      <c r="E255" s="45" t="s">
        <v>796</v>
      </c>
      <c r="F255" s="54" t="s">
        <v>793</v>
      </c>
      <c r="G255" s="86" t="s">
        <v>54</v>
      </c>
      <c r="H255" s="13">
        <v>2018</v>
      </c>
      <c r="I255" s="43" t="s">
        <v>797</v>
      </c>
      <c r="J255" s="11"/>
    </row>
    <row r="256" spans="1:10" ht="78.75">
      <c r="A256" s="7">
        <v>255</v>
      </c>
      <c r="B256" s="147" t="s">
        <v>489</v>
      </c>
      <c r="C256" s="45" t="s">
        <v>778</v>
      </c>
      <c r="D256" s="45" t="s">
        <v>798</v>
      </c>
      <c r="E256" s="45" t="s">
        <v>799</v>
      </c>
      <c r="F256" s="54" t="s">
        <v>800</v>
      </c>
      <c r="G256" s="86" t="s">
        <v>54</v>
      </c>
      <c r="H256" s="13">
        <v>2018</v>
      </c>
      <c r="I256" s="43" t="s">
        <v>801</v>
      </c>
      <c r="J256" s="11"/>
    </row>
    <row r="257" spans="1:10" ht="78.75">
      <c r="A257" s="7">
        <v>256</v>
      </c>
      <c r="B257" s="147" t="s">
        <v>489</v>
      </c>
      <c r="C257" s="45" t="s">
        <v>778</v>
      </c>
      <c r="D257" s="45" t="s">
        <v>802</v>
      </c>
      <c r="E257" s="45" t="s">
        <v>803</v>
      </c>
      <c r="F257" s="54" t="s">
        <v>804</v>
      </c>
      <c r="G257" s="86" t="s">
        <v>54</v>
      </c>
      <c r="H257" s="13">
        <v>2018</v>
      </c>
      <c r="I257" s="43" t="s">
        <v>805</v>
      </c>
      <c r="J257" s="11"/>
    </row>
    <row r="258" spans="1:10" ht="89.25">
      <c r="A258" s="7">
        <v>257</v>
      </c>
      <c r="B258" s="147" t="s">
        <v>489</v>
      </c>
      <c r="C258" s="45" t="s">
        <v>778</v>
      </c>
      <c r="D258" s="45" t="s">
        <v>806</v>
      </c>
      <c r="E258" s="45" t="s">
        <v>807</v>
      </c>
      <c r="F258" s="54" t="s">
        <v>808</v>
      </c>
      <c r="G258" s="45" t="s">
        <v>77</v>
      </c>
      <c r="H258" s="13">
        <v>2019</v>
      </c>
      <c r="I258" s="43" t="s">
        <v>809</v>
      </c>
      <c r="J258" s="11"/>
    </row>
    <row r="259" spans="1:10" ht="67.5">
      <c r="A259" s="7">
        <v>258</v>
      </c>
      <c r="B259" s="147" t="s">
        <v>489</v>
      </c>
      <c r="C259" s="45" t="s">
        <v>778</v>
      </c>
      <c r="D259" s="45" t="s">
        <v>810</v>
      </c>
      <c r="E259" s="45" t="s">
        <v>792</v>
      </c>
      <c r="F259" s="54" t="s">
        <v>811</v>
      </c>
      <c r="G259" s="86" t="s">
        <v>92</v>
      </c>
      <c r="H259" s="13">
        <v>2019</v>
      </c>
      <c r="I259" s="43" t="s">
        <v>812</v>
      </c>
      <c r="J259" s="11"/>
    </row>
    <row r="260" spans="1:10" ht="67.5">
      <c r="A260" s="7">
        <v>259</v>
      </c>
      <c r="B260" s="147" t="s">
        <v>489</v>
      </c>
      <c r="C260" s="45" t="s">
        <v>778</v>
      </c>
      <c r="D260" s="45" t="s">
        <v>813</v>
      </c>
      <c r="E260" s="45" t="s">
        <v>814</v>
      </c>
      <c r="F260" s="54" t="s">
        <v>815</v>
      </c>
      <c r="G260" s="86" t="s">
        <v>92</v>
      </c>
      <c r="H260" s="10">
        <v>2019</v>
      </c>
      <c r="I260" s="43" t="s">
        <v>816</v>
      </c>
      <c r="J260" s="11"/>
    </row>
    <row r="261" spans="1:10" ht="99.75" customHeight="1">
      <c r="A261" s="7">
        <v>260</v>
      </c>
      <c r="B261" s="182" t="s">
        <v>817</v>
      </c>
      <c r="C261" s="45" t="s">
        <v>818</v>
      </c>
      <c r="D261" s="45" t="s">
        <v>819</v>
      </c>
      <c r="E261" s="45" t="s">
        <v>820</v>
      </c>
      <c r="F261" s="62" t="s">
        <v>821</v>
      </c>
      <c r="G261" s="45" t="s">
        <v>109</v>
      </c>
      <c r="H261" s="10">
        <v>2020</v>
      </c>
      <c r="I261" s="43" t="s">
        <v>822</v>
      </c>
      <c r="J261" s="11"/>
    </row>
    <row r="262" spans="1:10" ht="76.5">
      <c r="A262" s="7">
        <v>261</v>
      </c>
      <c r="B262" s="147" t="s">
        <v>489</v>
      </c>
      <c r="C262" s="45" t="s">
        <v>778</v>
      </c>
      <c r="D262" s="45" t="s">
        <v>823</v>
      </c>
      <c r="E262" s="45" t="s">
        <v>784</v>
      </c>
      <c r="F262" s="51" t="s">
        <v>824</v>
      </c>
      <c r="G262" s="86" t="s">
        <v>121</v>
      </c>
      <c r="H262" s="13">
        <v>2020</v>
      </c>
      <c r="I262" s="43" t="s">
        <v>825</v>
      </c>
      <c r="J262" s="11"/>
    </row>
    <row r="263" spans="1:10" ht="63">
      <c r="A263" s="7">
        <v>262</v>
      </c>
      <c r="B263" s="147" t="s">
        <v>489</v>
      </c>
      <c r="C263" s="45" t="s">
        <v>778</v>
      </c>
      <c r="D263" s="45" t="s">
        <v>826</v>
      </c>
      <c r="E263" s="45" t="s">
        <v>780</v>
      </c>
      <c r="F263" s="54" t="s">
        <v>827</v>
      </c>
      <c r="G263" s="86" t="s">
        <v>134</v>
      </c>
      <c r="H263" s="13">
        <v>2020</v>
      </c>
      <c r="I263" s="47" t="s">
        <v>828</v>
      </c>
      <c r="J263" s="11"/>
    </row>
    <row r="264" spans="1:10" ht="63">
      <c r="A264" s="7">
        <v>263</v>
      </c>
      <c r="B264" s="147" t="s">
        <v>489</v>
      </c>
      <c r="C264" s="45" t="s">
        <v>778</v>
      </c>
      <c r="D264" s="45" t="s">
        <v>829</v>
      </c>
      <c r="E264" s="45" t="s">
        <v>780</v>
      </c>
      <c r="F264" s="54" t="s">
        <v>830</v>
      </c>
      <c r="G264" s="86" t="s">
        <v>134</v>
      </c>
      <c r="H264" s="13">
        <v>2020</v>
      </c>
      <c r="I264" s="47" t="s">
        <v>831</v>
      </c>
      <c r="J264" s="11"/>
    </row>
    <row r="265" spans="1:10" ht="63">
      <c r="A265" s="7">
        <v>264</v>
      </c>
      <c r="B265" s="147" t="s">
        <v>489</v>
      </c>
      <c r="C265" s="45" t="s">
        <v>778</v>
      </c>
      <c r="D265" s="45" t="s">
        <v>832</v>
      </c>
      <c r="E265" s="45" t="s">
        <v>784</v>
      </c>
      <c r="F265" s="51" t="s">
        <v>833</v>
      </c>
      <c r="G265" s="45" t="s">
        <v>140</v>
      </c>
      <c r="H265" s="13">
        <v>2020</v>
      </c>
      <c r="I265" s="47" t="s">
        <v>834</v>
      </c>
      <c r="J265" s="11"/>
    </row>
    <row r="266" spans="1:10" ht="63">
      <c r="A266" s="7">
        <v>265</v>
      </c>
      <c r="B266" s="147" t="s">
        <v>489</v>
      </c>
      <c r="C266" s="45" t="s">
        <v>778</v>
      </c>
      <c r="D266" s="45" t="s">
        <v>835</v>
      </c>
      <c r="E266" s="45" t="s">
        <v>788</v>
      </c>
      <c r="F266" s="62" t="s">
        <v>821</v>
      </c>
      <c r="G266" s="86" t="s">
        <v>157</v>
      </c>
      <c r="H266" s="13">
        <v>2021</v>
      </c>
      <c r="I266" s="47" t="s">
        <v>836</v>
      </c>
      <c r="J266" s="11"/>
    </row>
    <row r="267" spans="1:10" ht="63">
      <c r="A267" s="7">
        <v>266</v>
      </c>
      <c r="B267" s="147" t="s">
        <v>489</v>
      </c>
      <c r="C267" s="45" t="s">
        <v>778</v>
      </c>
      <c r="D267" s="45" t="s">
        <v>837</v>
      </c>
      <c r="E267" s="45" t="s">
        <v>838</v>
      </c>
      <c r="F267" s="55" t="s">
        <v>839</v>
      </c>
      <c r="G267" s="45" t="s">
        <v>157</v>
      </c>
      <c r="H267" s="13">
        <v>2021</v>
      </c>
      <c r="I267" s="43" t="s">
        <v>840</v>
      </c>
      <c r="J267" s="11"/>
    </row>
    <row r="268" spans="1:10" ht="78.75">
      <c r="A268" s="7">
        <v>267</v>
      </c>
      <c r="B268" s="147" t="s">
        <v>489</v>
      </c>
      <c r="C268" s="45" t="s">
        <v>778</v>
      </c>
      <c r="D268" s="45" t="s">
        <v>841</v>
      </c>
      <c r="E268" s="45" t="s">
        <v>796</v>
      </c>
      <c r="F268" s="62" t="s">
        <v>821</v>
      </c>
      <c r="G268" s="45" t="s">
        <v>157</v>
      </c>
      <c r="H268" s="13">
        <v>2021</v>
      </c>
      <c r="I268" s="43" t="s">
        <v>842</v>
      </c>
      <c r="J268" s="11"/>
    </row>
    <row r="269" spans="1:10" ht="63">
      <c r="A269" s="7">
        <v>268</v>
      </c>
      <c r="B269" s="147" t="s">
        <v>489</v>
      </c>
      <c r="C269" s="45" t="s">
        <v>778</v>
      </c>
      <c r="D269" s="45" t="s">
        <v>843</v>
      </c>
      <c r="E269" s="45" t="s">
        <v>844</v>
      </c>
      <c r="F269" s="55" t="s">
        <v>839</v>
      </c>
      <c r="G269" s="45" t="s">
        <v>157</v>
      </c>
      <c r="H269" s="13">
        <v>2021</v>
      </c>
      <c r="I269" s="43" t="s">
        <v>845</v>
      </c>
      <c r="J269" s="11"/>
    </row>
    <row r="270" spans="1:10" ht="67.5">
      <c r="A270" s="7">
        <v>269</v>
      </c>
      <c r="B270" s="147" t="s">
        <v>489</v>
      </c>
      <c r="C270" s="45" t="s">
        <v>778</v>
      </c>
      <c r="D270" s="45" t="s">
        <v>846</v>
      </c>
      <c r="E270" s="45" t="s">
        <v>847</v>
      </c>
      <c r="F270" s="62" t="s">
        <v>821</v>
      </c>
      <c r="G270" s="45" t="s">
        <v>157</v>
      </c>
      <c r="H270" s="13">
        <v>2021</v>
      </c>
      <c r="I270" s="43" t="s">
        <v>848</v>
      </c>
      <c r="J270" s="11"/>
    </row>
    <row r="271" spans="1:10" ht="63">
      <c r="A271" s="7">
        <v>270</v>
      </c>
      <c r="B271" s="147" t="s">
        <v>489</v>
      </c>
      <c r="C271" s="45" t="s">
        <v>778</v>
      </c>
      <c r="D271" s="45" t="s">
        <v>849</v>
      </c>
      <c r="E271" s="45" t="s">
        <v>796</v>
      </c>
      <c r="F271" s="62" t="s">
        <v>821</v>
      </c>
      <c r="G271" s="45" t="s">
        <v>850</v>
      </c>
      <c r="H271" s="13">
        <v>2021</v>
      </c>
      <c r="I271" s="43" t="s">
        <v>851</v>
      </c>
      <c r="J271" s="11"/>
    </row>
    <row r="272" spans="1:10" ht="67.5">
      <c r="A272" s="7">
        <v>271</v>
      </c>
      <c r="B272" s="147" t="s">
        <v>489</v>
      </c>
      <c r="C272" s="45" t="s">
        <v>778</v>
      </c>
      <c r="D272" s="45" t="s">
        <v>852</v>
      </c>
      <c r="E272" s="45" t="s">
        <v>853</v>
      </c>
      <c r="F272" s="54" t="s">
        <v>854</v>
      </c>
      <c r="G272" s="45" t="s">
        <v>179</v>
      </c>
      <c r="H272" s="13">
        <v>2021</v>
      </c>
      <c r="I272" s="43" t="s">
        <v>855</v>
      </c>
      <c r="J272" s="11"/>
    </row>
    <row r="273" spans="1:10" ht="67.5">
      <c r="A273" s="7">
        <v>272</v>
      </c>
      <c r="B273" s="147" t="s">
        <v>489</v>
      </c>
      <c r="C273" s="45" t="s">
        <v>778</v>
      </c>
      <c r="D273" s="45" t="s">
        <v>856</v>
      </c>
      <c r="E273" s="45" t="s">
        <v>853</v>
      </c>
      <c r="F273" s="55" t="s">
        <v>839</v>
      </c>
      <c r="G273" s="45" t="s">
        <v>179</v>
      </c>
      <c r="H273" s="13">
        <v>2021</v>
      </c>
      <c r="I273" s="43" t="s">
        <v>857</v>
      </c>
      <c r="J273" s="11"/>
    </row>
    <row r="274" spans="1:10" ht="50.1" customHeight="1">
      <c r="A274" s="7">
        <v>273</v>
      </c>
      <c r="B274" s="147" t="s">
        <v>489</v>
      </c>
      <c r="C274" s="45" t="s">
        <v>778</v>
      </c>
      <c r="D274" s="45" t="s">
        <v>858</v>
      </c>
      <c r="E274" s="45" t="s">
        <v>792</v>
      </c>
      <c r="F274" s="54" t="s">
        <v>859</v>
      </c>
      <c r="G274" s="45" t="s">
        <v>654</v>
      </c>
      <c r="H274" s="13">
        <v>2022</v>
      </c>
      <c r="I274" s="43" t="s">
        <v>860</v>
      </c>
      <c r="J274" s="11"/>
    </row>
    <row r="275" spans="1:10" ht="67.5">
      <c r="A275" s="7">
        <v>274</v>
      </c>
      <c r="B275" s="147" t="s">
        <v>489</v>
      </c>
      <c r="C275" s="45" t="s">
        <v>778</v>
      </c>
      <c r="D275" s="45" t="s">
        <v>861</v>
      </c>
      <c r="E275" s="45" t="s">
        <v>780</v>
      </c>
      <c r="F275" s="62" t="s">
        <v>821</v>
      </c>
      <c r="G275" s="45" t="s">
        <v>400</v>
      </c>
      <c r="H275" s="13">
        <v>2022</v>
      </c>
      <c r="I275" s="43" t="s">
        <v>862</v>
      </c>
      <c r="J275" s="11"/>
    </row>
    <row r="276" spans="1:10" ht="67.5">
      <c r="A276" s="7">
        <v>275</v>
      </c>
      <c r="B276" s="147" t="s">
        <v>489</v>
      </c>
      <c r="C276" s="45" t="s">
        <v>778</v>
      </c>
      <c r="D276" s="45" t="s">
        <v>863</v>
      </c>
      <c r="E276" s="45" t="s">
        <v>838</v>
      </c>
      <c r="F276" s="62" t="s">
        <v>821</v>
      </c>
      <c r="G276" s="45" t="s">
        <v>189</v>
      </c>
      <c r="H276" s="13">
        <v>2022</v>
      </c>
      <c r="I276" s="43" t="s">
        <v>864</v>
      </c>
      <c r="J276" s="11"/>
    </row>
    <row r="277" spans="1:10" ht="74.099999999999994" customHeight="1">
      <c r="A277" s="7">
        <v>276</v>
      </c>
      <c r="B277" s="147" t="s">
        <v>489</v>
      </c>
      <c r="C277" s="45" t="s">
        <v>778</v>
      </c>
      <c r="D277" s="45" t="s">
        <v>865</v>
      </c>
      <c r="E277" s="45" t="s">
        <v>866</v>
      </c>
      <c r="F277" s="62" t="s">
        <v>821</v>
      </c>
      <c r="G277" s="45" t="s">
        <v>189</v>
      </c>
      <c r="H277" s="13">
        <v>2022</v>
      </c>
      <c r="I277" s="43" t="s">
        <v>867</v>
      </c>
      <c r="J277" s="11"/>
    </row>
    <row r="278" spans="1:10" ht="48.95" customHeight="1">
      <c r="A278" s="7">
        <v>277</v>
      </c>
      <c r="B278" s="147" t="s">
        <v>489</v>
      </c>
      <c r="C278" s="45" t="s">
        <v>778</v>
      </c>
      <c r="D278" s="45" t="s">
        <v>868</v>
      </c>
      <c r="E278" s="45" t="s">
        <v>869</v>
      </c>
      <c r="F278" s="62" t="s">
        <v>821</v>
      </c>
      <c r="G278" s="45" t="s">
        <v>189</v>
      </c>
      <c r="H278" s="13">
        <v>2022</v>
      </c>
      <c r="I278" s="43" t="s">
        <v>870</v>
      </c>
      <c r="J278" s="11"/>
    </row>
    <row r="279" spans="1:10" ht="78.75">
      <c r="A279" s="7">
        <v>278</v>
      </c>
      <c r="B279" s="147" t="s">
        <v>489</v>
      </c>
      <c r="C279" s="45" t="s">
        <v>778</v>
      </c>
      <c r="D279" s="45" t="s">
        <v>871</v>
      </c>
      <c r="E279" s="45" t="s">
        <v>853</v>
      </c>
      <c r="F279" s="62" t="s">
        <v>821</v>
      </c>
      <c r="G279" s="45" t="s">
        <v>189</v>
      </c>
      <c r="H279" s="13">
        <v>2022</v>
      </c>
      <c r="I279" s="43" t="s">
        <v>872</v>
      </c>
      <c r="J279" s="11"/>
    </row>
    <row r="280" spans="1:10" ht="78.75">
      <c r="A280" s="7">
        <v>279</v>
      </c>
      <c r="B280" s="147" t="s">
        <v>489</v>
      </c>
      <c r="C280" s="45" t="s">
        <v>778</v>
      </c>
      <c r="D280" s="45" t="s">
        <v>873</v>
      </c>
      <c r="E280" s="45" t="s">
        <v>874</v>
      </c>
      <c r="F280" s="62" t="s">
        <v>821</v>
      </c>
      <c r="G280" s="45" t="s">
        <v>206</v>
      </c>
      <c r="H280" s="13">
        <v>2022</v>
      </c>
      <c r="I280" s="43" t="s">
        <v>875</v>
      </c>
      <c r="J280" s="11"/>
    </row>
    <row r="281" spans="1:10" ht="78.75">
      <c r="A281" s="7">
        <v>280</v>
      </c>
      <c r="B281" s="147" t="s">
        <v>489</v>
      </c>
      <c r="C281" s="45" t="s">
        <v>778</v>
      </c>
      <c r="D281" s="45" t="s">
        <v>876</v>
      </c>
      <c r="E281" s="89" t="s">
        <v>869</v>
      </c>
      <c r="F281" s="62" t="s">
        <v>821</v>
      </c>
      <c r="G281" s="45" t="s">
        <v>206</v>
      </c>
      <c r="H281" s="13">
        <v>2022</v>
      </c>
      <c r="I281" s="43" t="s">
        <v>877</v>
      </c>
      <c r="J281" s="11"/>
    </row>
    <row r="282" spans="1:10" ht="67.5">
      <c r="A282" s="7">
        <v>281</v>
      </c>
      <c r="B282" s="147" t="s">
        <v>489</v>
      </c>
      <c r="C282" s="45" t="s">
        <v>778</v>
      </c>
      <c r="D282" s="45" t="s">
        <v>878</v>
      </c>
      <c r="E282" s="45" t="s">
        <v>869</v>
      </c>
      <c r="F282" s="62" t="s">
        <v>821</v>
      </c>
      <c r="G282" s="45" t="s">
        <v>879</v>
      </c>
      <c r="H282" s="13">
        <v>2023</v>
      </c>
      <c r="I282" s="43" t="s">
        <v>880</v>
      </c>
      <c r="J282" s="11"/>
    </row>
    <row r="283" spans="1:10" ht="101.25">
      <c r="A283" s="7">
        <v>282</v>
      </c>
      <c r="B283" s="147" t="s">
        <v>489</v>
      </c>
      <c r="C283" s="45" t="s">
        <v>778</v>
      </c>
      <c r="D283" s="45" t="s">
        <v>881</v>
      </c>
      <c r="E283" s="45" t="s">
        <v>788</v>
      </c>
      <c r="F283" s="62" t="s">
        <v>821</v>
      </c>
      <c r="G283" s="45" t="s">
        <v>879</v>
      </c>
      <c r="H283" s="13">
        <v>2023</v>
      </c>
      <c r="I283" s="43" t="s">
        <v>882</v>
      </c>
      <c r="J283" s="11"/>
    </row>
    <row r="284" spans="1:10" ht="67.5">
      <c r="A284" s="7">
        <v>283</v>
      </c>
      <c r="B284" s="147" t="s">
        <v>489</v>
      </c>
      <c r="C284" s="45" t="s">
        <v>778</v>
      </c>
      <c r="D284" s="45" t="s">
        <v>883</v>
      </c>
      <c r="E284" s="45" t="s">
        <v>792</v>
      </c>
      <c r="F284" s="62" t="s">
        <v>821</v>
      </c>
      <c r="G284" s="45" t="s">
        <v>879</v>
      </c>
      <c r="H284" s="13">
        <v>2023</v>
      </c>
      <c r="I284" s="43" t="s">
        <v>884</v>
      </c>
      <c r="J284" s="11"/>
    </row>
    <row r="285" spans="1:10" ht="67.5">
      <c r="A285" s="7">
        <v>284</v>
      </c>
      <c r="B285" s="147" t="s">
        <v>489</v>
      </c>
      <c r="C285" s="45" t="s">
        <v>778</v>
      </c>
      <c r="D285" s="45" t="s">
        <v>885</v>
      </c>
      <c r="E285" s="45" t="s">
        <v>869</v>
      </c>
      <c r="F285" s="62" t="s">
        <v>821</v>
      </c>
      <c r="G285" s="45" t="s">
        <v>215</v>
      </c>
      <c r="H285" s="13">
        <v>2023</v>
      </c>
      <c r="I285" s="43" t="s">
        <v>886</v>
      </c>
      <c r="J285" s="11"/>
    </row>
    <row r="286" spans="1:10" ht="63">
      <c r="A286" s="7">
        <v>285</v>
      </c>
      <c r="B286" s="147" t="s">
        <v>489</v>
      </c>
      <c r="C286" s="45" t="s">
        <v>778</v>
      </c>
      <c r="D286" s="45" t="s">
        <v>887</v>
      </c>
      <c r="E286" s="45" t="s">
        <v>780</v>
      </c>
      <c r="F286" s="62" t="s">
        <v>821</v>
      </c>
      <c r="G286" s="45" t="s">
        <v>215</v>
      </c>
      <c r="H286" s="13">
        <v>2023</v>
      </c>
      <c r="I286" s="43" t="s">
        <v>888</v>
      </c>
      <c r="J286" s="11"/>
    </row>
    <row r="287" spans="1:10" ht="78.75">
      <c r="A287" s="7">
        <v>286</v>
      </c>
      <c r="B287" s="147" t="s">
        <v>489</v>
      </c>
      <c r="C287" s="45" t="s">
        <v>778</v>
      </c>
      <c r="D287" s="45" t="s">
        <v>889</v>
      </c>
      <c r="E287" s="45" t="s">
        <v>792</v>
      </c>
      <c r="F287" s="62" t="s">
        <v>821</v>
      </c>
      <c r="G287" s="45" t="s">
        <v>215</v>
      </c>
      <c r="H287" s="13">
        <v>2023</v>
      </c>
      <c r="I287" s="43" t="s">
        <v>890</v>
      </c>
      <c r="J287" s="11"/>
    </row>
    <row r="288" spans="1:10" ht="78.75">
      <c r="A288" s="7">
        <v>287</v>
      </c>
      <c r="B288" s="147" t="s">
        <v>489</v>
      </c>
      <c r="C288" s="45" t="s">
        <v>778</v>
      </c>
      <c r="D288" s="45" t="s">
        <v>891</v>
      </c>
      <c r="E288" s="45" t="s">
        <v>892</v>
      </c>
      <c r="F288" s="62" t="s">
        <v>821</v>
      </c>
      <c r="G288" s="45" t="s">
        <v>215</v>
      </c>
      <c r="H288" s="13">
        <v>2023</v>
      </c>
      <c r="I288" s="43" t="s">
        <v>893</v>
      </c>
      <c r="J288" s="11"/>
    </row>
    <row r="289" spans="1:10" ht="67.5">
      <c r="A289" s="7">
        <v>288</v>
      </c>
      <c r="B289" s="147" t="s">
        <v>489</v>
      </c>
      <c r="C289" s="45" t="s">
        <v>778</v>
      </c>
      <c r="D289" s="45" t="s">
        <v>894</v>
      </c>
      <c r="E289" s="45" t="s">
        <v>853</v>
      </c>
      <c r="F289" s="62" t="s">
        <v>821</v>
      </c>
      <c r="G289" s="45" t="s">
        <v>219</v>
      </c>
      <c r="H289" s="13">
        <v>2023</v>
      </c>
      <c r="I289" s="43" t="s">
        <v>895</v>
      </c>
      <c r="J289" s="11"/>
    </row>
    <row r="290" spans="1:10" ht="78.75">
      <c r="A290" s="7">
        <v>289</v>
      </c>
      <c r="B290" s="147" t="s">
        <v>489</v>
      </c>
      <c r="C290" s="45" t="s">
        <v>778</v>
      </c>
      <c r="D290" s="45" t="s">
        <v>896</v>
      </c>
      <c r="E290" s="45" t="s">
        <v>869</v>
      </c>
      <c r="F290" s="62" t="s">
        <v>821</v>
      </c>
      <c r="G290" s="45" t="s">
        <v>571</v>
      </c>
      <c r="H290" s="13">
        <v>2023</v>
      </c>
      <c r="I290" s="43" t="s">
        <v>897</v>
      </c>
      <c r="J290" s="11"/>
    </row>
    <row r="291" spans="1:10" ht="78.75">
      <c r="A291" s="7">
        <v>290</v>
      </c>
      <c r="B291" s="147" t="s">
        <v>489</v>
      </c>
      <c r="C291" s="45" t="s">
        <v>898</v>
      </c>
      <c r="D291" s="86" t="s">
        <v>899</v>
      </c>
      <c r="E291" s="86" t="s">
        <v>900</v>
      </c>
      <c r="F291" s="51" t="s">
        <v>901</v>
      </c>
      <c r="G291" s="86" t="s">
        <v>19</v>
      </c>
      <c r="H291" s="10">
        <v>2017</v>
      </c>
      <c r="I291" s="47" t="s">
        <v>902</v>
      </c>
      <c r="J291" s="11"/>
    </row>
    <row r="292" spans="1:10" ht="78.75">
      <c r="A292" s="7">
        <v>291</v>
      </c>
      <c r="B292" s="147" t="s">
        <v>489</v>
      </c>
      <c r="C292" s="45" t="s">
        <v>898</v>
      </c>
      <c r="D292" s="86" t="s">
        <v>903</v>
      </c>
      <c r="E292" s="86" t="s">
        <v>904</v>
      </c>
      <c r="F292" s="51" t="s">
        <v>905</v>
      </c>
      <c r="G292" s="86" t="s">
        <v>245</v>
      </c>
      <c r="H292" s="10">
        <v>2017</v>
      </c>
      <c r="I292" s="47" t="s">
        <v>906</v>
      </c>
      <c r="J292" s="11"/>
    </row>
    <row r="293" spans="1:10" ht="78.75">
      <c r="A293" s="7">
        <v>292</v>
      </c>
      <c r="B293" s="147" t="s">
        <v>489</v>
      </c>
      <c r="C293" s="45" t="s">
        <v>898</v>
      </c>
      <c r="D293" s="86" t="s">
        <v>907</v>
      </c>
      <c r="E293" s="86" t="s">
        <v>904</v>
      </c>
      <c r="F293" s="51" t="s">
        <v>908</v>
      </c>
      <c r="G293" s="86" t="s">
        <v>909</v>
      </c>
      <c r="H293" s="10">
        <v>2018</v>
      </c>
      <c r="I293" s="47" t="s">
        <v>910</v>
      </c>
      <c r="J293" s="11"/>
    </row>
    <row r="294" spans="1:10" ht="78.75">
      <c r="A294" s="7">
        <v>293</v>
      </c>
      <c r="B294" s="147" t="s">
        <v>489</v>
      </c>
      <c r="C294" s="45" t="s">
        <v>898</v>
      </c>
      <c r="D294" s="86" t="s">
        <v>911</v>
      </c>
      <c r="E294" s="86" t="s">
        <v>900</v>
      </c>
      <c r="F294" s="51" t="s">
        <v>908</v>
      </c>
      <c r="G294" s="86" t="s">
        <v>49</v>
      </c>
      <c r="H294" s="10">
        <v>2018</v>
      </c>
      <c r="I294" s="47" t="s">
        <v>912</v>
      </c>
      <c r="J294" s="11"/>
    </row>
    <row r="295" spans="1:10" ht="78.75">
      <c r="A295" s="7">
        <v>294</v>
      </c>
      <c r="B295" s="147" t="s">
        <v>489</v>
      </c>
      <c r="C295" s="45" t="s">
        <v>898</v>
      </c>
      <c r="D295" s="45" t="s">
        <v>913</v>
      </c>
      <c r="E295" s="45" t="s">
        <v>914</v>
      </c>
      <c r="F295" s="54" t="s">
        <v>915</v>
      </c>
      <c r="G295" s="86" t="s">
        <v>92</v>
      </c>
      <c r="H295" s="10">
        <v>2019</v>
      </c>
      <c r="I295" s="47" t="s">
        <v>916</v>
      </c>
      <c r="J295" s="11"/>
    </row>
    <row r="296" spans="1:10" ht="101.25">
      <c r="A296" s="7">
        <v>295</v>
      </c>
      <c r="B296" s="147" t="s">
        <v>489</v>
      </c>
      <c r="C296" s="45" t="s">
        <v>898</v>
      </c>
      <c r="D296" s="45" t="s">
        <v>917</v>
      </c>
      <c r="E296" s="45" t="s">
        <v>918</v>
      </c>
      <c r="F296" s="54" t="s">
        <v>854</v>
      </c>
      <c r="G296" s="86" t="s">
        <v>105</v>
      </c>
      <c r="H296" s="10">
        <v>2019</v>
      </c>
      <c r="I296" s="47" t="s">
        <v>919</v>
      </c>
      <c r="J296" s="11"/>
    </row>
    <row r="297" spans="1:10" ht="78.75">
      <c r="A297" s="7">
        <v>296</v>
      </c>
      <c r="B297" s="147" t="s">
        <v>489</v>
      </c>
      <c r="C297" s="45" t="s">
        <v>898</v>
      </c>
      <c r="D297" s="45" t="s">
        <v>920</v>
      </c>
      <c r="E297" s="45" t="s">
        <v>921</v>
      </c>
      <c r="F297" s="54" t="s">
        <v>922</v>
      </c>
      <c r="G297" s="86" t="s">
        <v>105</v>
      </c>
      <c r="H297" s="10">
        <v>2019</v>
      </c>
      <c r="I297" s="47" t="s">
        <v>923</v>
      </c>
      <c r="J297" s="11"/>
    </row>
    <row r="298" spans="1:10" ht="78.75">
      <c r="A298" s="7">
        <v>297</v>
      </c>
      <c r="B298" s="147" t="s">
        <v>489</v>
      </c>
      <c r="C298" s="45" t="s">
        <v>898</v>
      </c>
      <c r="D298" s="89" t="s">
        <v>924</v>
      </c>
      <c r="E298" s="86" t="s">
        <v>925</v>
      </c>
      <c r="F298" s="62" t="s">
        <v>821</v>
      </c>
      <c r="G298" s="86" t="s">
        <v>926</v>
      </c>
      <c r="H298" s="10">
        <v>2020</v>
      </c>
      <c r="I298" s="47" t="s">
        <v>927</v>
      </c>
      <c r="J298" s="11"/>
    </row>
    <row r="299" spans="1:10" ht="90">
      <c r="A299" s="7">
        <v>298</v>
      </c>
      <c r="B299" s="147" t="s">
        <v>489</v>
      </c>
      <c r="C299" s="45" t="s">
        <v>898</v>
      </c>
      <c r="D299" s="88" t="s">
        <v>928</v>
      </c>
      <c r="E299" s="45" t="s">
        <v>900</v>
      </c>
      <c r="F299" s="62" t="s">
        <v>821</v>
      </c>
      <c r="G299" s="86" t="s">
        <v>113</v>
      </c>
      <c r="H299" s="10">
        <v>2020</v>
      </c>
      <c r="I299" s="43" t="s">
        <v>929</v>
      </c>
      <c r="J299" s="11"/>
    </row>
    <row r="300" spans="1:10" ht="90">
      <c r="A300" s="7">
        <v>299</v>
      </c>
      <c r="B300" s="147" t="s">
        <v>489</v>
      </c>
      <c r="C300" s="45" t="s">
        <v>898</v>
      </c>
      <c r="D300" s="45" t="s">
        <v>930</v>
      </c>
      <c r="E300" s="45" t="s">
        <v>914</v>
      </c>
      <c r="F300" s="51" t="s">
        <v>931</v>
      </c>
      <c r="G300" s="45" t="s">
        <v>140</v>
      </c>
      <c r="H300" s="10">
        <v>2020</v>
      </c>
      <c r="I300" s="47" t="s">
        <v>932</v>
      </c>
      <c r="J300" s="11"/>
    </row>
    <row r="301" spans="1:10" ht="78.75">
      <c r="A301" s="7">
        <v>300</v>
      </c>
      <c r="B301" s="147" t="s">
        <v>489</v>
      </c>
      <c r="C301" s="45" t="s">
        <v>898</v>
      </c>
      <c r="D301" s="45" t="s">
        <v>933</v>
      </c>
      <c r="E301" s="45" t="s">
        <v>934</v>
      </c>
      <c r="F301" s="51" t="s">
        <v>935</v>
      </c>
      <c r="G301" s="45" t="s">
        <v>140</v>
      </c>
      <c r="H301" s="10">
        <v>2020</v>
      </c>
      <c r="I301" s="47" t="s">
        <v>936</v>
      </c>
      <c r="J301" s="11"/>
    </row>
    <row r="302" spans="1:10" ht="90">
      <c r="A302" s="7">
        <v>301</v>
      </c>
      <c r="B302" s="147" t="s">
        <v>489</v>
      </c>
      <c r="C302" s="45" t="s">
        <v>898</v>
      </c>
      <c r="D302" s="88" t="s">
        <v>937</v>
      </c>
      <c r="E302" s="45" t="s">
        <v>914</v>
      </c>
      <c r="F302" s="54" t="s">
        <v>601</v>
      </c>
      <c r="G302" s="86" t="s">
        <v>148</v>
      </c>
      <c r="H302" s="10">
        <v>2021</v>
      </c>
      <c r="I302" s="47" t="s">
        <v>938</v>
      </c>
      <c r="J302" s="11"/>
    </row>
    <row r="303" spans="1:10" ht="78.75">
      <c r="A303" s="7">
        <v>302</v>
      </c>
      <c r="B303" s="147" t="s">
        <v>489</v>
      </c>
      <c r="C303" s="45" t="s">
        <v>898</v>
      </c>
      <c r="D303" s="88" t="s">
        <v>939</v>
      </c>
      <c r="E303" s="45" t="s">
        <v>914</v>
      </c>
      <c r="F303" s="54" t="s">
        <v>601</v>
      </c>
      <c r="G303" s="86" t="s">
        <v>152</v>
      </c>
      <c r="H303" s="10">
        <v>2021</v>
      </c>
      <c r="I303" s="47" t="s">
        <v>940</v>
      </c>
      <c r="J303" s="11"/>
    </row>
    <row r="304" spans="1:10" ht="78.75">
      <c r="A304" s="7">
        <v>303</v>
      </c>
      <c r="B304" s="147" t="s">
        <v>489</v>
      </c>
      <c r="C304" s="45" t="s">
        <v>898</v>
      </c>
      <c r="D304" s="88" t="s">
        <v>941</v>
      </c>
      <c r="E304" s="45" t="s">
        <v>942</v>
      </c>
      <c r="F304" s="62" t="s">
        <v>821</v>
      </c>
      <c r="G304" s="45" t="s">
        <v>157</v>
      </c>
      <c r="H304" s="10">
        <v>2021</v>
      </c>
      <c r="I304" s="47" t="s">
        <v>943</v>
      </c>
      <c r="J304" s="11"/>
    </row>
    <row r="305" spans="1:10" ht="78.75">
      <c r="A305" s="7">
        <v>304</v>
      </c>
      <c r="B305" s="147" t="s">
        <v>489</v>
      </c>
      <c r="C305" s="45" t="s">
        <v>898</v>
      </c>
      <c r="D305" s="88" t="s">
        <v>944</v>
      </c>
      <c r="E305" s="45" t="s">
        <v>900</v>
      </c>
      <c r="F305" s="62" t="s">
        <v>821</v>
      </c>
      <c r="G305" s="45" t="s">
        <v>157</v>
      </c>
      <c r="H305" s="10">
        <v>2021</v>
      </c>
      <c r="I305" s="47" t="s">
        <v>945</v>
      </c>
      <c r="J305" s="11"/>
    </row>
    <row r="306" spans="1:10" ht="78.75">
      <c r="A306" s="7">
        <v>305</v>
      </c>
      <c r="B306" s="147" t="s">
        <v>489</v>
      </c>
      <c r="C306" s="45" t="s">
        <v>898</v>
      </c>
      <c r="D306" s="88" t="s">
        <v>946</v>
      </c>
      <c r="E306" s="45" t="s">
        <v>900</v>
      </c>
      <c r="F306" s="62" t="s">
        <v>821</v>
      </c>
      <c r="G306" s="45" t="s">
        <v>157</v>
      </c>
      <c r="H306" s="10">
        <v>2021</v>
      </c>
      <c r="I306" s="47" t="s">
        <v>947</v>
      </c>
      <c r="J306" s="11"/>
    </row>
    <row r="307" spans="1:10" ht="78.75">
      <c r="A307" s="7">
        <v>306</v>
      </c>
      <c r="B307" s="147" t="s">
        <v>489</v>
      </c>
      <c r="C307" s="45" t="s">
        <v>898</v>
      </c>
      <c r="D307" s="88" t="s">
        <v>948</v>
      </c>
      <c r="E307" s="45" t="s">
        <v>900</v>
      </c>
      <c r="F307" s="62" t="s">
        <v>821</v>
      </c>
      <c r="G307" s="86" t="s">
        <v>157</v>
      </c>
      <c r="H307" s="10">
        <v>2021</v>
      </c>
      <c r="I307" s="47" t="s">
        <v>949</v>
      </c>
      <c r="J307" s="11"/>
    </row>
    <row r="308" spans="1:10" ht="78.75">
      <c r="A308" s="7">
        <v>307</v>
      </c>
      <c r="B308" s="147" t="s">
        <v>489</v>
      </c>
      <c r="C308" s="45" t="s">
        <v>898</v>
      </c>
      <c r="D308" s="88" t="s">
        <v>950</v>
      </c>
      <c r="E308" s="45" t="s">
        <v>951</v>
      </c>
      <c r="F308" s="62" t="s">
        <v>821</v>
      </c>
      <c r="G308" s="86" t="s">
        <v>157</v>
      </c>
      <c r="H308" s="10">
        <v>2021</v>
      </c>
      <c r="I308" s="47" t="s">
        <v>952</v>
      </c>
      <c r="J308" s="11"/>
    </row>
    <row r="309" spans="1:10" ht="78.75">
      <c r="A309" s="7">
        <v>308</v>
      </c>
      <c r="B309" s="147" t="s">
        <v>489</v>
      </c>
      <c r="C309" s="45" t="s">
        <v>898</v>
      </c>
      <c r="D309" s="88" t="s">
        <v>953</v>
      </c>
      <c r="E309" s="45" t="s">
        <v>954</v>
      </c>
      <c r="F309" s="54" t="s">
        <v>601</v>
      </c>
      <c r="G309" s="86" t="s">
        <v>157</v>
      </c>
      <c r="H309" s="10">
        <v>2021</v>
      </c>
      <c r="I309" s="47" t="s">
        <v>955</v>
      </c>
      <c r="J309" s="11"/>
    </row>
    <row r="310" spans="1:10" ht="78.75">
      <c r="A310" s="7">
        <v>309</v>
      </c>
      <c r="B310" s="147" t="s">
        <v>489</v>
      </c>
      <c r="C310" s="45" t="s">
        <v>898</v>
      </c>
      <c r="D310" s="88" t="s">
        <v>956</v>
      </c>
      <c r="E310" s="45" t="s">
        <v>934</v>
      </c>
      <c r="F310" s="62" t="s">
        <v>821</v>
      </c>
      <c r="G310" s="45" t="s">
        <v>400</v>
      </c>
      <c r="H310" s="10">
        <v>2022</v>
      </c>
      <c r="I310" s="47" t="s">
        <v>957</v>
      </c>
      <c r="J310" s="11"/>
    </row>
    <row r="311" spans="1:10" ht="78.75">
      <c r="A311" s="7">
        <v>310</v>
      </c>
      <c r="B311" s="147" t="s">
        <v>489</v>
      </c>
      <c r="C311" s="45" t="s">
        <v>898</v>
      </c>
      <c r="D311" s="86" t="s">
        <v>958</v>
      </c>
      <c r="E311" s="86" t="s">
        <v>959</v>
      </c>
      <c r="F311" s="51" t="s">
        <v>960</v>
      </c>
      <c r="G311" s="88" t="s">
        <v>961</v>
      </c>
      <c r="H311" s="10">
        <v>2021</v>
      </c>
      <c r="I311" s="47" t="s">
        <v>962</v>
      </c>
      <c r="J311" s="11"/>
    </row>
    <row r="312" spans="1:10" ht="78.75">
      <c r="A312" s="7">
        <v>311</v>
      </c>
      <c r="B312" s="147" t="s">
        <v>489</v>
      </c>
      <c r="C312" s="45" t="s">
        <v>898</v>
      </c>
      <c r="D312" s="45" t="s">
        <v>963</v>
      </c>
      <c r="E312" s="45" t="s">
        <v>900</v>
      </c>
      <c r="F312" s="62" t="s">
        <v>821</v>
      </c>
      <c r="G312" s="45" t="s">
        <v>189</v>
      </c>
      <c r="H312" s="10">
        <v>2022</v>
      </c>
      <c r="I312" s="47" t="s">
        <v>964</v>
      </c>
      <c r="J312" s="11"/>
    </row>
    <row r="313" spans="1:10" ht="78.75">
      <c r="A313" s="7">
        <v>312</v>
      </c>
      <c r="B313" s="147" t="s">
        <v>489</v>
      </c>
      <c r="C313" s="45" t="s">
        <v>898</v>
      </c>
      <c r="D313" s="45" t="s">
        <v>965</v>
      </c>
      <c r="E313" s="45" t="s">
        <v>900</v>
      </c>
      <c r="F313" s="62" t="s">
        <v>821</v>
      </c>
      <c r="G313" s="45" t="s">
        <v>189</v>
      </c>
      <c r="H313" s="10">
        <v>2022</v>
      </c>
      <c r="I313" s="47" t="s">
        <v>964</v>
      </c>
      <c r="J313" s="11"/>
    </row>
    <row r="314" spans="1:10" ht="78.75">
      <c r="A314" s="7">
        <v>313</v>
      </c>
      <c r="B314" s="147" t="s">
        <v>489</v>
      </c>
      <c r="C314" s="45" t="s">
        <v>898</v>
      </c>
      <c r="D314" s="45" t="s">
        <v>966</v>
      </c>
      <c r="E314" s="45" t="s">
        <v>914</v>
      </c>
      <c r="F314" s="62" t="s">
        <v>821</v>
      </c>
      <c r="G314" s="45" t="s">
        <v>189</v>
      </c>
      <c r="H314" s="10">
        <v>2022</v>
      </c>
      <c r="I314" s="47" t="s">
        <v>967</v>
      </c>
      <c r="J314" s="11"/>
    </row>
    <row r="315" spans="1:10" ht="78.75">
      <c r="A315" s="7">
        <v>314</v>
      </c>
      <c r="B315" s="147" t="s">
        <v>489</v>
      </c>
      <c r="C315" s="45" t="s">
        <v>898</v>
      </c>
      <c r="D315" s="45" t="s">
        <v>968</v>
      </c>
      <c r="E315" s="45" t="s">
        <v>914</v>
      </c>
      <c r="F315" s="62" t="s">
        <v>821</v>
      </c>
      <c r="G315" s="45" t="s">
        <v>189</v>
      </c>
      <c r="H315" s="10">
        <v>2022</v>
      </c>
      <c r="I315" s="47" t="s">
        <v>969</v>
      </c>
      <c r="J315" s="11"/>
    </row>
    <row r="316" spans="1:10" ht="78.75">
      <c r="A316" s="7">
        <v>315</v>
      </c>
      <c r="B316" s="147" t="s">
        <v>489</v>
      </c>
      <c r="C316" s="45" t="s">
        <v>898</v>
      </c>
      <c r="D316" s="45" t="s">
        <v>970</v>
      </c>
      <c r="E316" s="45" t="s">
        <v>954</v>
      </c>
      <c r="F316" s="62" t="s">
        <v>821</v>
      </c>
      <c r="G316" s="45" t="s">
        <v>189</v>
      </c>
      <c r="H316" s="10">
        <v>2022</v>
      </c>
      <c r="I316" s="47" t="s">
        <v>971</v>
      </c>
      <c r="J316" s="11"/>
    </row>
    <row r="317" spans="1:10" ht="78.75">
      <c r="A317" s="7">
        <v>316</v>
      </c>
      <c r="B317" s="147" t="s">
        <v>489</v>
      </c>
      <c r="C317" s="45" t="s">
        <v>898</v>
      </c>
      <c r="D317" s="45" t="s">
        <v>972</v>
      </c>
      <c r="E317" s="45" t="s">
        <v>973</v>
      </c>
      <c r="F317" s="62" t="s">
        <v>821</v>
      </c>
      <c r="G317" s="45" t="s">
        <v>189</v>
      </c>
      <c r="H317" s="10">
        <v>2022</v>
      </c>
      <c r="I317" s="47" t="s">
        <v>974</v>
      </c>
      <c r="J317" s="11"/>
    </row>
    <row r="318" spans="1:10" ht="78.75">
      <c r="A318" s="7">
        <v>317</v>
      </c>
      <c r="B318" s="147" t="s">
        <v>489</v>
      </c>
      <c r="C318" s="45" t="s">
        <v>898</v>
      </c>
      <c r="D318" s="88" t="s">
        <v>975</v>
      </c>
      <c r="E318" s="45" t="s">
        <v>954</v>
      </c>
      <c r="F318" s="62" t="s">
        <v>821</v>
      </c>
      <c r="G318" s="45" t="s">
        <v>215</v>
      </c>
      <c r="H318" s="10">
        <v>2023</v>
      </c>
      <c r="I318" s="47" t="s">
        <v>976</v>
      </c>
      <c r="J318" s="11"/>
    </row>
    <row r="319" spans="1:10" ht="78.75">
      <c r="A319" s="7">
        <v>318</v>
      </c>
      <c r="B319" s="147" t="s">
        <v>489</v>
      </c>
      <c r="C319" s="45" t="s">
        <v>898</v>
      </c>
      <c r="D319" s="88" t="s">
        <v>977</v>
      </c>
      <c r="E319" s="45" t="s">
        <v>765</v>
      </c>
      <c r="F319" s="62" t="s">
        <v>821</v>
      </c>
      <c r="G319" s="45" t="s">
        <v>215</v>
      </c>
      <c r="H319" s="10">
        <v>2023</v>
      </c>
      <c r="I319" s="47" t="s">
        <v>978</v>
      </c>
      <c r="J319" s="11"/>
    </row>
    <row r="320" spans="1:10" ht="78.75">
      <c r="A320" s="7">
        <v>319</v>
      </c>
      <c r="B320" s="147" t="s">
        <v>489</v>
      </c>
      <c r="C320" s="45" t="s">
        <v>898</v>
      </c>
      <c r="D320" s="88" t="s">
        <v>979</v>
      </c>
      <c r="E320" s="45" t="s">
        <v>954</v>
      </c>
      <c r="F320" s="62" t="s">
        <v>821</v>
      </c>
      <c r="G320" s="86" t="s">
        <v>215</v>
      </c>
      <c r="H320" s="10">
        <v>2023</v>
      </c>
      <c r="I320" s="47" t="s">
        <v>980</v>
      </c>
      <c r="J320" s="11"/>
    </row>
    <row r="321" spans="1:10" ht="78.75">
      <c r="A321" s="7">
        <v>320</v>
      </c>
      <c r="B321" s="147" t="s">
        <v>489</v>
      </c>
      <c r="C321" s="45" t="s">
        <v>898</v>
      </c>
      <c r="D321" s="45" t="s">
        <v>981</v>
      </c>
      <c r="E321" s="45" t="s">
        <v>982</v>
      </c>
      <c r="F321" s="62" t="s">
        <v>821</v>
      </c>
      <c r="G321" s="45" t="s">
        <v>219</v>
      </c>
      <c r="H321" s="10">
        <v>2023</v>
      </c>
      <c r="I321" s="47" t="s">
        <v>983</v>
      </c>
      <c r="J321" s="11"/>
    </row>
    <row r="322" spans="1:10" ht="78.75">
      <c r="A322" s="7">
        <v>321</v>
      </c>
      <c r="B322" s="147" t="s">
        <v>489</v>
      </c>
      <c r="C322" s="45" t="s">
        <v>898</v>
      </c>
      <c r="D322" s="45" t="s">
        <v>984</v>
      </c>
      <c r="E322" s="45" t="s">
        <v>914</v>
      </c>
      <c r="F322" s="62" t="s">
        <v>821</v>
      </c>
      <c r="G322" s="45" t="s">
        <v>219</v>
      </c>
      <c r="H322" s="10">
        <v>2023</v>
      </c>
      <c r="I322" s="47" t="s">
        <v>985</v>
      </c>
      <c r="J322" s="11"/>
    </row>
    <row r="323" spans="1:10" ht="78.75">
      <c r="A323" s="7">
        <v>322</v>
      </c>
      <c r="B323" s="147" t="s">
        <v>489</v>
      </c>
      <c r="C323" s="45" t="s">
        <v>898</v>
      </c>
      <c r="D323" s="45" t="s">
        <v>986</v>
      </c>
      <c r="E323" s="45" t="s">
        <v>914</v>
      </c>
      <c r="F323" s="62" t="s">
        <v>821</v>
      </c>
      <c r="G323" s="45" t="s">
        <v>219</v>
      </c>
      <c r="H323" s="10">
        <v>2023</v>
      </c>
      <c r="I323" s="47" t="s">
        <v>987</v>
      </c>
      <c r="J323" s="11"/>
    </row>
    <row r="324" spans="1:10" ht="90">
      <c r="A324" s="7">
        <v>323</v>
      </c>
      <c r="B324" s="147" t="s">
        <v>489</v>
      </c>
      <c r="C324" s="45" t="s">
        <v>898</v>
      </c>
      <c r="D324" s="45" t="s">
        <v>988</v>
      </c>
      <c r="E324" s="45" t="s">
        <v>900</v>
      </c>
      <c r="F324" s="62" t="s">
        <v>821</v>
      </c>
      <c r="G324" s="45" t="s">
        <v>219</v>
      </c>
      <c r="H324" s="10">
        <v>2023</v>
      </c>
      <c r="I324" s="47" t="s">
        <v>989</v>
      </c>
      <c r="J324" s="11"/>
    </row>
    <row r="325" spans="1:10" ht="78.75">
      <c r="A325" s="7">
        <v>324</v>
      </c>
      <c r="B325" s="147" t="s">
        <v>489</v>
      </c>
      <c r="C325" s="45" t="s">
        <v>898</v>
      </c>
      <c r="D325" s="45" t="s">
        <v>990</v>
      </c>
      <c r="E325" s="45" t="s">
        <v>900</v>
      </c>
      <c r="F325" s="62" t="s">
        <v>821</v>
      </c>
      <c r="G325" s="45" t="s">
        <v>219</v>
      </c>
      <c r="H325" s="10">
        <v>2023</v>
      </c>
      <c r="I325" s="47" t="s">
        <v>991</v>
      </c>
      <c r="J325" s="11"/>
    </row>
    <row r="326" spans="1:10" ht="78.75">
      <c r="A326" s="7">
        <v>325</v>
      </c>
      <c r="B326" s="147" t="s">
        <v>489</v>
      </c>
      <c r="C326" s="45" t="s">
        <v>898</v>
      </c>
      <c r="D326" s="45" t="s">
        <v>992</v>
      </c>
      <c r="E326" s="90" t="s">
        <v>954</v>
      </c>
      <c r="F326" s="62" t="s">
        <v>821</v>
      </c>
      <c r="G326" s="45" t="s">
        <v>571</v>
      </c>
      <c r="H326" s="10">
        <v>2023</v>
      </c>
      <c r="I326" s="151" t="s">
        <v>993</v>
      </c>
      <c r="J326" s="15"/>
    </row>
    <row r="327" spans="1:10" ht="91.5">
      <c r="A327" s="7">
        <v>326</v>
      </c>
      <c r="B327" s="182" t="s">
        <v>489</v>
      </c>
      <c r="C327" s="45" t="s">
        <v>898</v>
      </c>
      <c r="D327" s="91" t="s">
        <v>994</v>
      </c>
      <c r="E327" s="45" t="s">
        <v>900</v>
      </c>
      <c r="F327" s="206" t="s">
        <v>821</v>
      </c>
      <c r="G327" s="45" t="s">
        <v>571</v>
      </c>
      <c r="H327" s="10">
        <v>2023</v>
      </c>
      <c r="I327" s="151" t="s">
        <v>995</v>
      </c>
      <c r="J327" s="207"/>
    </row>
    <row r="328" spans="1:10" ht="51.75" customHeight="1">
      <c r="A328" s="7">
        <v>327</v>
      </c>
      <c r="B328" s="147" t="s">
        <v>489</v>
      </c>
      <c r="C328" s="90" t="s">
        <v>4080</v>
      </c>
      <c r="D328" s="45" t="s">
        <v>996</v>
      </c>
      <c r="E328" s="90" t="s">
        <v>765</v>
      </c>
      <c r="F328" s="63" t="s">
        <v>997</v>
      </c>
      <c r="G328" s="90" t="s">
        <v>776</v>
      </c>
      <c r="H328" s="12">
        <v>2024</v>
      </c>
      <c r="I328" s="151" t="s">
        <v>998</v>
      </c>
      <c r="J328" s="15"/>
    </row>
    <row r="329" spans="1:10" ht="78.75">
      <c r="A329" s="7">
        <v>328</v>
      </c>
      <c r="B329" s="146" t="s">
        <v>999</v>
      </c>
      <c r="C329" s="45" t="s">
        <v>1000</v>
      </c>
      <c r="D329" s="88" t="s">
        <v>1001</v>
      </c>
      <c r="E329" s="45" t="s">
        <v>1002</v>
      </c>
      <c r="F329" s="64" t="s">
        <v>1003</v>
      </c>
      <c r="G329" s="86" t="s">
        <v>113</v>
      </c>
      <c r="H329" s="13">
        <v>2020</v>
      </c>
      <c r="I329" s="47" t="s">
        <v>1004</v>
      </c>
      <c r="J329" s="11"/>
    </row>
    <row r="330" spans="1:10" ht="56.25">
      <c r="A330" s="7">
        <v>329</v>
      </c>
      <c r="B330" s="146" t="s">
        <v>999</v>
      </c>
      <c r="C330" s="45" t="s">
        <v>1000</v>
      </c>
      <c r="D330" s="88" t="s">
        <v>1005</v>
      </c>
      <c r="E330" s="45" t="s">
        <v>1006</v>
      </c>
      <c r="F330" s="64" t="s">
        <v>1003</v>
      </c>
      <c r="G330" s="86" t="s">
        <v>113</v>
      </c>
      <c r="H330" s="13">
        <v>2020</v>
      </c>
      <c r="I330" s="47" t="s">
        <v>1007</v>
      </c>
      <c r="J330" s="11"/>
    </row>
    <row r="331" spans="1:10" ht="67.5">
      <c r="A331" s="7">
        <v>330</v>
      </c>
      <c r="B331" s="146" t="s">
        <v>999</v>
      </c>
      <c r="C331" s="45" t="s">
        <v>1000</v>
      </c>
      <c r="D331" s="45" t="s">
        <v>1008</v>
      </c>
      <c r="E331" s="45" t="s">
        <v>1009</v>
      </c>
      <c r="F331" s="65" t="s">
        <v>1010</v>
      </c>
      <c r="G331" s="86" t="s">
        <v>121</v>
      </c>
      <c r="H331" s="13">
        <v>2020</v>
      </c>
      <c r="I331" s="47" t="s">
        <v>1011</v>
      </c>
      <c r="J331" s="11"/>
    </row>
    <row r="332" spans="1:10" ht="90">
      <c r="A332" s="7">
        <v>331</v>
      </c>
      <c r="B332" s="146" t="s">
        <v>999</v>
      </c>
      <c r="C332" s="45" t="s">
        <v>1000</v>
      </c>
      <c r="D332" s="45" t="s">
        <v>1012</v>
      </c>
      <c r="E332" s="45" t="s">
        <v>1013</v>
      </c>
      <c r="F332" s="65" t="s">
        <v>1010</v>
      </c>
      <c r="G332" s="86" t="s">
        <v>121</v>
      </c>
      <c r="H332" s="13">
        <v>2020</v>
      </c>
      <c r="I332" s="47" t="s">
        <v>1014</v>
      </c>
      <c r="J332" s="11"/>
    </row>
    <row r="333" spans="1:10" ht="63">
      <c r="A333" s="7">
        <v>332</v>
      </c>
      <c r="B333" s="146" t="s">
        <v>999</v>
      </c>
      <c r="C333" s="45" t="s">
        <v>1000</v>
      </c>
      <c r="D333" s="45" t="s">
        <v>1015</v>
      </c>
      <c r="E333" s="45" t="s">
        <v>1016</v>
      </c>
      <c r="F333" s="64" t="s">
        <v>1003</v>
      </c>
      <c r="G333" s="86" t="s">
        <v>121</v>
      </c>
      <c r="H333" s="13">
        <v>2020</v>
      </c>
      <c r="I333" s="47" t="s">
        <v>1017</v>
      </c>
      <c r="J333" s="11"/>
    </row>
    <row r="334" spans="1:10" ht="94.5">
      <c r="A334" s="7">
        <v>333</v>
      </c>
      <c r="B334" s="146" t="s">
        <v>999</v>
      </c>
      <c r="C334" s="45" t="s">
        <v>1000</v>
      </c>
      <c r="D334" s="45" t="s">
        <v>1018</v>
      </c>
      <c r="E334" s="88" t="s">
        <v>4075</v>
      </c>
      <c r="F334" s="65" t="s">
        <v>1010</v>
      </c>
      <c r="G334" s="86" t="s">
        <v>121</v>
      </c>
      <c r="H334" s="13">
        <v>2020</v>
      </c>
      <c r="I334" s="47" t="s">
        <v>1019</v>
      </c>
      <c r="J334" s="11"/>
    </row>
    <row r="335" spans="1:10" ht="67.5">
      <c r="A335" s="7">
        <v>334</v>
      </c>
      <c r="B335" s="146" t="s">
        <v>999</v>
      </c>
      <c r="C335" s="45" t="s">
        <v>1000</v>
      </c>
      <c r="D335" s="45" t="s">
        <v>1020</v>
      </c>
      <c r="E335" s="45" t="s">
        <v>1021</v>
      </c>
      <c r="F335" s="65" t="s">
        <v>1022</v>
      </c>
      <c r="G335" s="45" t="s">
        <v>501</v>
      </c>
      <c r="H335" s="13">
        <v>2019</v>
      </c>
      <c r="I335" s="47" t="s">
        <v>1023</v>
      </c>
      <c r="J335" s="11"/>
    </row>
    <row r="336" spans="1:10" ht="67.5">
      <c r="A336" s="7">
        <v>335</v>
      </c>
      <c r="B336" s="46" t="s">
        <v>999</v>
      </c>
      <c r="C336" s="45" t="s">
        <v>1000</v>
      </c>
      <c r="D336" s="45" t="s">
        <v>4054</v>
      </c>
      <c r="E336" s="45" t="s">
        <v>1006</v>
      </c>
      <c r="F336" s="66" t="s">
        <v>1024</v>
      </c>
      <c r="G336" s="45" t="s">
        <v>65</v>
      </c>
      <c r="H336" s="13">
        <v>2019</v>
      </c>
      <c r="I336" s="47" t="s">
        <v>1025</v>
      </c>
      <c r="J336" s="11"/>
    </row>
    <row r="337" spans="1:10" ht="67.5">
      <c r="A337" s="7">
        <v>336</v>
      </c>
      <c r="B337" s="146" t="s">
        <v>999</v>
      </c>
      <c r="C337" s="45" t="s">
        <v>1000</v>
      </c>
      <c r="D337" s="45" t="s">
        <v>1026</v>
      </c>
      <c r="E337" s="45" t="s">
        <v>1006</v>
      </c>
      <c r="F337" s="65" t="s">
        <v>1022</v>
      </c>
      <c r="G337" s="45" t="s">
        <v>77</v>
      </c>
      <c r="H337" s="13">
        <v>2019</v>
      </c>
      <c r="I337" s="47" t="s">
        <v>1027</v>
      </c>
      <c r="J337" s="11"/>
    </row>
    <row r="338" spans="1:10" ht="54" customHeight="1">
      <c r="A338" s="7">
        <v>337</v>
      </c>
      <c r="B338" s="146" t="s">
        <v>999</v>
      </c>
      <c r="C338" s="45" t="s">
        <v>1000</v>
      </c>
      <c r="D338" s="45" t="s">
        <v>1028</v>
      </c>
      <c r="E338" s="45" t="s">
        <v>1029</v>
      </c>
      <c r="F338" s="65" t="s">
        <v>1030</v>
      </c>
      <c r="G338" s="45" t="s">
        <v>1031</v>
      </c>
      <c r="H338" s="13">
        <v>2021</v>
      </c>
      <c r="I338" s="47" t="s">
        <v>1032</v>
      </c>
      <c r="J338" s="11"/>
    </row>
    <row r="339" spans="1:10" ht="90">
      <c r="A339" s="7">
        <v>338</v>
      </c>
      <c r="B339" s="146" t="s">
        <v>999</v>
      </c>
      <c r="C339" s="45" t="s">
        <v>1000</v>
      </c>
      <c r="D339" s="45" t="s">
        <v>1033</v>
      </c>
      <c r="E339" s="45" t="s">
        <v>1034</v>
      </c>
      <c r="F339" s="65" t="s">
        <v>1035</v>
      </c>
      <c r="G339" s="45" t="s">
        <v>1031</v>
      </c>
      <c r="H339" s="13">
        <v>2021</v>
      </c>
      <c r="I339" s="47" t="s">
        <v>1036</v>
      </c>
      <c r="J339" s="11"/>
    </row>
    <row r="340" spans="1:10" ht="90" customHeight="1">
      <c r="A340" s="7">
        <v>339</v>
      </c>
      <c r="B340" s="146" t="s">
        <v>999</v>
      </c>
      <c r="C340" s="45" t="s">
        <v>1000</v>
      </c>
      <c r="D340" s="45" t="s">
        <v>1037</v>
      </c>
      <c r="E340" s="45" t="s">
        <v>4064</v>
      </c>
      <c r="F340" s="65" t="s">
        <v>1030</v>
      </c>
      <c r="G340" s="45" t="s">
        <v>148</v>
      </c>
      <c r="H340" s="13">
        <v>2021</v>
      </c>
      <c r="I340" s="47" t="s">
        <v>1038</v>
      </c>
      <c r="J340" s="11"/>
    </row>
    <row r="341" spans="1:10" ht="46.5" customHeight="1">
      <c r="A341" s="7">
        <v>340</v>
      </c>
      <c r="B341" s="146" t="s">
        <v>999</v>
      </c>
      <c r="C341" s="45" t="s">
        <v>1000</v>
      </c>
      <c r="D341" s="45" t="s">
        <v>1039</v>
      </c>
      <c r="E341" s="45" t="s">
        <v>1040</v>
      </c>
      <c r="F341" s="65" t="s">
        <v>1041</v>
      </c>
      <c r="G341" s="45" t="s">
        <v>152</v>
      </c>
      <c r="H341" s="13">
        <v>2021</v>
      </c>
      <c r="I341" s="47" t="s">
        <v>1042</v>
      </c>
      <c r="J341" s="11"/>
    </row>
    <row r="342" spans="1:10" ht="71.25" customHeight="1">
      <c r="A342" s="7">
        <v>341</v>
      </c>
      <c r="B342" s="146" t="s">
        <v>999</v>
      </c>
      <c r="C342" s="45" t="s">
        <v>1000</v>
      </c>
      <c r="D342" s="45" t="s">
        <v>1043</v>
      </c>
      <c r="E342" s="45" t="s">
        <v>1044</v>
      </c>
      <c r="F342" s="65" t="s">
        <v>1045</v>
      </c>
      <c r="G342" s="45" t="s">
        <v>152</v>
      </c>
      <c r="H342" s="13">
        <v>2021</v>
      </c>
      <c r="I342" s="47" t="s">
        <v>1046</v>
      </c>
      <c r="J342" s="11"/>
    </row>
    <row r="343" spans="1:10" ht="78" customHeight="1">
      <c r="A343" s="7">
        <v>342</v>
      </c>
      <c r="B343" s="146" t="s">
        <v>999</v>
      </c>
      <c r="C343" s="45" t="s">
        <v>1000</v>
      </c>
      <c r="D343" s="45" t="s">
        <v>1047</v>
      </c>
      <c r="E343" s="45" t="s">
        <v>1002</v>
      </c>
      <c r="F343" s="65" t="s">
        <v>1041</v>
      </c>
      <c r="G343" s="45" t="s">
        <v>152</v>
      </c>
      <c r="H343" s="13">
        <v>2021</v>
      </c>
      <c r="I343" s="47" t="s">
        <v>1048</v>
      </c>
      <c r="J343" s="11"/>
    </row>
    <row r="344" spans="1:10" ht="47.25" customHeight="1">
      <c r="A344" s="7">
        <v>343</v>
      </c>
      <c r="B344" s="146" t="s">
        <v>999</v>
      </c>
      <c r="C344" s="45" t="s">
        <v>1000</v>
      </c>
      <c r="D344" s="45" t="s">
        <v>1049</v>
      </c>
      <c r="E344" s="45" t="s">
        <v>1050</v>
      </c>
      <c r="F344" s="65" t="s">
        <v>1041</v>
      </c>
      <c r="G344" s="45" t="s">
        <v>620</v>
      </c>
      <c r="H344" s="13">
        <v>2021</v>
      </c>
      <c r="I344" s="47" t="s">
        <v>1051</v>
      </c>
      <c r="J344" s="11"/>
    </row>
    <row r="345" spans="1:10" ht="78.75">
      <c r="A345" s="7">
        <v>344</v>
      </c>
      <c r="B345" s="146" t="s">
        <v>999</v>
      </c>
      <c r="C345" s="45" t="s">
        <v>1000</v>
      </c>
      <c r="D345" s="45" t="s">
        <v>1052</v>
      </c>
      <c r="E345" s="45" t="s">
        <v>1053</v>
      </c>
      <c r="F345" s="64" t="s">
        <v>1003</v>
      </c>
      <c r="G345" s="45" t="s">
        <v>620</v>
      </c>
      <c r="H345" s="13">
        <v>2021</v>
      </c>
      <c r="I345" s="47" t="s">
        <v>1054</v>
      </c>
      <c r="J345" s="11"/>
    </row>
    <row r="346" spans="1:10" ht="72.75" customHeight="1">
      <c r="A346" s="7">
        <v>345</v>
      </c>
      <c r="B346" s="146" t="s">
        <v>999</v>
      </c>
      <c r="C346" s="45" t="s">
        <v>1000</v>
      </c>
      <c r="D346" s="45" t="s">
        <v>1055</v>
      </c>
      <c r="E346" s="45" t="s">
        <v>1056</v>
      </c>
      <c r="F346" s="64" t="s">
        <v>1003</v>
      </c>
      <c r="G346" s="45" t="s">
        <v>620</v>
      </c>
      <c r="H346" s="13">
        <v>2021</v>
      </c>
      <c r="I346" s="47" t="s">
        <v>1057</v>
      </c>
      <c r="J346" s="11"/>
    </row>
    <row r="347" spans="1:10" ht="74.25" customHeight="1">
      <c r="A347" s="7">
        <v>346</v>
      </c>
      <c r="B347" s="146" t="s">
        <v>999</v>
      </c>
      <c r="C347" s="45" t="s">
        <v>1000</v>
      </c>
      <c r="D347" s="45" t="s">
        <v>1059</v>
      </c>
      <c r="E347" s="45" t="s">
        <v>1002</v>
      </c>
      <c r="F347" s="64" t="s">
        <v>1003</v>
      </c>
      <c r="G347" s="45" t="s">
        <v>157</v>
      </c>
      <c r="H347" s="13">
        <v>2021</v>
      </c>
      <c r="I347" s="47" t="s">
        <v>1060</v>
      </c>
      <c r="J347" s="11"/>
    </row>
    <row r="348" spans="1:10" ht="50.25" customHeight="1">
      <c r="A348" s="7">
        <v>347</v>
      </c>
      <c r="B348" s="146" t="s">
        <v>999</v>
      </c>
      <c r="C348" s="45" t="s">
        <v>1000</v>
      </c>
      <c r="D348" s="45" t="s">
        <v>1061</v>
      </c>
      <c r="E348" s="45" t="s">
        <v>1058</v>
      </c>
      <c r="F348" s="64" t="s">
        <v>1003</v>
      </c>
      <c r="G348" s="45" t="s">
        <v>157</v>
      </c>
      <c r="H348" s="13">
        <v>2021</v>
      </c>
      <c r="I348" s="47" t="s">
        <v>1062</v>
      </c>
      <c r="J348" s="11"/>
    </row>
    <row r="349" spans="1:10" ht="78.75">
      <c r="A349" s="7">
        <v>348</v>
      </c>
      <c r="B349" s="146" t="s">
        <v>999</v>
      </c>
      <c r="C349" s="45" t="s">
        <v>1000</v>
      </c>
      <c r="D349" s="45" t="s">
        <v>1063</v>
      </c>
      <c r="E349" s="45" t="s">
        <v>1064</v>
      </c>
      <c r="F349" s="67" t="s">
        <v>1041</v>
      </c>
      <c r="G349" s="45" t="s">
        <v>850</v>
      </c>
      <c r="H349" s="13">
        <v>2021</v>
      </c>
      <c r="I349" s="47" t="s">
        <v>1065</v>
      </c>
      <c r="J349" s="11"/>
    </row>
    <row r="350" spans="1:10" ht="48.75" customHeight="1">
      <c r="A350" s="7">
        <v>349</v>
      </c>
      <c r="B350" s="146" t="s">
        <v>999</v>
      </c>
      <c r="C350" s="45" t="s">
        <v>1000</v>
      </c>
      <c r="D350" s="45" t="s">
        <v>1066</v>
      </c>
      <c r="E350" s="45" t="s">
        <v>1058</v>
      </c>
      <c r="F350" s="67" t="s">
        <v>1041</v>
      </c>
      <c r="G350" s="45" t="s">
        <v>850</v>
      </c>
      <c r="H350" s="13">
        <v>2021</v>
      </c>
      <c r="I350" s="47" t="s">
        <v>1067</v>
      </c>
      <c r="J350" s="11"/>
    </row>
    <row r="351" spans="1:10" ht="67.5">
      <c r="A351" s="7">
        <v>350</v>
      </c>
      <c r="B351" s="146" t="s">
        <v>999</v>
      </c>
      <c r="C351" s="45" t="s">
        <v>1000</v>
      </c>
      <c r="D351" s="45" t="s">
        <v>1068</v>
      </c>
      <c r="E351" s="45" t="s">
        <v>1069</v>
      </c>
      <c r="F351" s="67" t="s">
        <v>1041</v>
      </c>
      <c r="G351" s="45" t="s">
        <v>381</v>
      </c>
      <c r="H351" s="13">
        <v>2021</v>
      </c>
      <c r="I351" s="47" t="s">
        <v>1070</v>
      </c>
      <c r="J351" s="11"/>
    </row>
    <row r="352" spans="1:10" ht="39" customHeight="1">
      <c r="A352" s="7">
        <v>351</v>
      </c>
      <c r="B352" s="146" t="s">
        <v>999</v>
      </c>
      <c r="C352" s="45" t="s">
        <v>1000</v>
      </c>
      <c r="D352" s="45" t="s">
        <v>1071</v>
      </c>
      <c r="E352" s="45" t="s">
        <v>1050</v>
      </c>
      <c r="F352" s="65" t="s">
        <v>1022</v>
      </c>
      <c r="G352" s="45" t="s">
        <v>654</v>
      </c>
      <c r="H352" s="13">
        <v>2022</v>
      </c>
      <c r="I352" s="47" t="s">
        <v>1072</v>
      </c>
      <c r="J352" s="11"/>
    </row>
    <row r="353" spans="1:10" ht="81" customHeight="1">
      <c r="A353" s="7">
        <v>352</v>
      </c>
      <c r="B353" s="146" t="s">
        <v>999</v>
      </c>
      <c r="C353" s="45" t="s">
        <v>1000</v>
      </c>
      <c r="D353" s="45" t="s">
        <v>1073</v>
      </c>
      <c r="E353" s="45" t="s">
        <v>1074</v>
      </c>
      <c r="F353" s="64" t="s">
        <v>1003</v>
      </c>
      <c r="G353" s="45" t="s">
        <v>654</v>
      </c>
      <c r="H353" s="13">
        <v>2022</v>
      </c>
      <c r="I353" s="47" t="s">
        <v>1075</v>
      </c>
      <c r="J353" s="11"/>
    </row>
    <row r="354" spans="1:10" ht="83.1" customHeight="1">
      <c r="A354" s="7">
        <v>353</v>
      </c>
      <c r="B354" s="146" t="s">
        <v>999</v>
      </c>
      <c r="C354" s="45" t="s">
        <v>1000</v>
      </c>
      <c r="D354" s="45" t="s">
        <v>1076</v>
      </c>
      <c r="E354" s="45" t="s">
        <v>1074</v>
      </c>
      <c r="F354" s="68" t="s">
        <v>4070</v>
      </c>
      <c r="G354" s="45" t="s">
        <v>654</v>
      </c>
      <c r="H354" s="13">
        <v>2022</v>
      </c>
      <c r="I354" s="47" t="s">
        <v>1077</v>
      </c>
      <c r="J354" s="11"/>
    </row>
    <row r="355" spans="1:10" ht="83.1" customHeight="1">
      <c r="A355" s="7">
        <v>354</v>
      </c>
      <c r="B355" s="146" t="s">
        <v>999</v>
      </c>
      <c r="C355" s="45" t="s">
        <v>1000</v>
      </c>
      <c r="D355" s="45" t="s">
        <v>1078</v>
      </c>
      <c r="E355" s="45" t="s">
        <v>1079</v>
      </c>
      <c r="F355" s="65" t="s">
        <v>1041</v>
      </c>
      <c r="G355" s="45" t="s">
        <v>654</v>
      </c>
      <c r="H355" s="13">
        <v>2022</v>
      </c>
      <c r="I355" s="47" t="s">
        <v>1080</v>
      </c>
      <c r="J355" s="11"/>
    </row>
    <row r="356" spans="1:10" ht="44.25" customHeight="1">
      <c r="A356" s="7">
        <v>355</v>
      </c>
      <c r="B356" s="146" t="s">
        <v>999</v>
      </c>
      <c r="C356" s="45" t="s">
        <v>1000</v>
      </c>
      <c r="D356" s="45" t="s">
        <v>1081</v>
      </c>
      <c r="E356" s="45" t="s">
        <v>1053</v>
      </c>
      <c r="F356" s="64" t="s">
        <v>1003</v>
      </c>
      <c r="G356" s="45" t="s">
        <v>189</v>
      </c>
      <c r="H356" s="13">
        <v>2022</v>
      </c>
      <c r="I356" s="47" t="s">
        <v>1082</v>
      </c>
      <c r="J356" s="11"/>
    </row>
    <row r="357" spans="1:10" ht="56.25">
      <c r="A357" s="7">
        <v>356</v>
      </c>
      <c r="B357" s="146" t="s">
        <v>999</v>
      </c>
      <c r="C357" s="45" t="s">
        <v>1000</v>
      </c>
      <c r="D357" s="45" t="s">
        <v>1083</v>
      </c>
      <c r="E357" s="45" t="s">
        <v>1053</v>
      </c>
      <c r="F357" s="64" t="s">
        <v>1003</v>
      </c>
      <c r="G357" s="45" t="s">
        <v>189</v>
      </c>
      <c r="H357" s="13">
        <v>2022</v>
      </c>
      <c r="I357" s="47" t="s">
        <v>1084</v>
      </c>
      <c r="J357" s="11"/>
    </row>
    <row r="358" spans="1:10" ht="78.75">
      <c r="A358" s="7">
        <v>357</v>
      </c>
      <c r="B358" s="146" t="s">
        <v>999</v>
      </c>
      <c r="C358" s="45" t="s">
        <v>1000</v>
      </c>
      <c r="D358" s="45" t="s">
        <v>1085</v>
      </c>
      <c r="E358" s="45" t="s">
        <v>1086</v>
      </c>
      <c r="F358" s="64" t="s">
        <v>1003</v>
      </c>
      <c r="G358" s="45" t="s">
        <v>189</v>
      </c>
      <c r="H358" s="13">
        <v>2022</v>
      </c>
      <c r="I358" s="47" t="s">
        <v>1087</v>
      </c>
      <c r="J358" s="11"/>
    </row>
    <row r="359" spans="1:10" ht="42" customHeight="1">
      <c r="A359" s="7">
        <v>358</v>
      </c>
      <c r="B359" s="146" t="s">
        <v>999</v>
      </c>
      <c r="C359" s="45" t="s">
        <v>1000</v>
      </c>
      <c r="D359" s="45" t="s">
        <v>1088</v>
      </c>
      <c r="E359" s="45" t="s">
        <v>1050</v>
      </c>
      <c r="F359" s="64" t="s">
        <v>1003</v>
      </c>
      <c r="G359" s="45" t="s">
        <v>189</v>
      </c>
      <c r="H359" s="13">
        <v>2022</v>
      </c>
      <c r="I359" s="47" t="s">
        <v>1089</v>
      </c>
      <c r="J359" s="11"/>
    </row>
    <row r="360" spans="1:10" ht="63" customHeight="1">
      <c r="A360" s="7">
        <v>359</v>
      </c>
      <c r="B360" s="146" t="s">
        <v>999</v>
      </c>
      <c r="C360" s="45" t="s">
        <v>1000</v>
      </c>
      <c r="D360" s="45" t="s">
        <v>1090</v>
      </c>
      <c r="E360" s="45" t="s">
        <v>1058</v>
      </c>
      <c r="F360" s="64" t="s">
        <v>1003</v>
      </c>
      <c r="G360" s="45" t="s">
        <v>189</v>
      </c>
      <c r="H360" s="13">
        <v>2022</v>
      </c>
      <c r="I360" s="47" t="s">
        <v>1091</v>
      </c>
      <c r="J360" s="11"/>
    </row>
    <row r="361" spans="1:10" ht="67.5">
      <c r="A361" s="7">
        <v>360</v>
      </c>
      <c r="B361" s="146" t="s">
        <v>999</v>
      </c>
      <c r="C361" s="45" t="s">
        <v>1000</v>
      </c>
      <c r="D361" s="45" t="s">
        <v>1092</v>
      </c>
      <c r="E361" s="45" t="s">
        <v>1093</v>
      </c>
      <c r="F361" s="64" t="s">
        <v>1094</v>
      </c>
      <c r="G361" s="45" t="s">
        <v>1095</v>
      </c>
      <c r="H361" s="13">
        <v>2022</v>
      </c>
      <c r="I361" s="47" t="s">
        <v>1096</v>
      </c>
      <c r="J361" s="11"/>
    </row>
    <row r="362" spans="1:10" ht="67.5">
      <c r="A362" s="7">
        <v>361</v>
      </c>
      <c r="B362" s="146" t="s">
        <v>999</v>
      </c>
      <c r="C362" s="45" t="s">
        <v>1000</v>
      </c>
      <c r="D362" s="45" t="s">
        <v>1097</v>
      </c>
      <c r="E362" s="45" t="s">
        <v>1093</v>
      </c>
      <c r="F362" s="64" t="s">
        <v>1094</v>
      </c>
      <c r="G362" s="45" t="s">
        <v>215</v>
      </c>
      <c r="H362" s="13">
        <v>2023</v>
      </c>
      <c r="I362" s="47" t="s">
        <v>1098</v>
      </c>
      <c r="J362" s="11"/>
    </row>
    <row r="363" spans="1:10" ht="59.25" customHeight="1">
      <c r="A363" s="7">
        <v>362</v>
      </c>
      <c r="B363" s="146" t="s">
        <v>999</v>
      </c>
      <c r="C363" s="45" t="s">
        <v>1000</v>
      </c>
      <c r="D363" s="45" t="s">
        <v>1099</v>
      </c>
      <c r="E363" s="45" t="s">
        <v>1040</v>
      </c>
      <c r="F363" s="64" t="s">
        <v>1094</v>
      </c>
      <c r="G363" s="45" t="s">
        <v>215</v>
      </c>
      <c r="H363" s="13">
        <v>2023</v>
      </c>
      <c r="I363" s="47" t="s">
        <v>1100</v>
      </c>
      <c r="J363" s="11"/>
    </row>
    <row r="364" spans="1:10" ht="67.5">
      <c r="A364" s="7">
        <v>363</v>
      </c>
      <c r="B364" s="146" t="s">
        <v>999</v>
      </c>
      <c r="C364" s="45" t="s">
        <v>1000</v>
      </c>
      <c r="D364" s="45" t="s">
        <v>1101</v>
      </c>
      <c r="E364" s="45" t="s">
        <v>1102</v>
      </c>
      <c r="F364" s="64" t="s">
        <v>1094</v>
      </c>
      <c r="G364" s="45" t="s">
        <v>219</v>
      </c>
      <c r="H364" s="13">
        <v>2023</v>
      </c>
      <c r="I364" s="47" t="s">
        <v>1103</v>
      </c>
      <c r="J364" s="11"/>
    </row>
    <row r="365" spans="1:10" ht="110.25">
      <c r="A365" s="7">
        <v>364</v>
      </c>
      <c r="B365" s="146" t="s">
        <v>999</v>
      </c>
      <c r="C365" s="45" t="s">
        <v>1000</v>
      </c>
      <c r="D365" s="45" t="s">
        <v>1104</v>
      </c>
      <c r="E365" s="45" t="s">
        <v>1105</v>
      </c>
      <c r="F365" s="64" t="s">
        <v>1094</v>
      </c>
      <c r="G365" s="45" t="s">
        <v>219</v>
      </c>
      <c r="H365" s="13">
        <v>2023</v>
      </c>
      <c r="I365" s="47" t="s">
        <v>1106</v>
      </c>
      <c r="J365" s="11"/>
    </row>
    <row r="366" spans="1:10" ht="71.25" customHeight="1">
      <c r="A366" s="7">
        <v>365</v>
      </c>
      <c r="B366" s="146" t="s">
        <v>999</v>
      </c>
      <c r="C366" s="45" t="s">
        <v>1000</v>
      </c>
      <c r="D366" s="45" t="s">
        <v>1107</v>
      </c>
      <c r="E366" s="45" t="s">
        <v>1108</v>
      </c>
      <c r="F366" s="64" t="s">
        <v>1094</v>
      </c>
      <c r="G366" s="45" t="s">
        <v>219</v>
      </c>
      <c r="H366" s="13">
        <v>2023</v>
      </c>
      <c r="I366" s="47" t="s">
        <v>1109</v>
      </c>
      <c r="J366" s="11"/>
    </row>
    <row r="367" spans="1:10" ht="57" customHeight="1">
      <c r="A367" s="7">
        <v>366</v>
      </c>
      <c r="B367" s="146" t="s">
        <v>999</v>
      </c>
      <c r="C367" s="45" t="s">
        <v>1000</v>
      </c>
      <c r="D367" s="45" t="s">
        <v>1110</v>
      </c>
      <c r="E367" s="45" t="s">
        <v>1111</v>
      </c>
      <c r="F367" s="64" t="s">
        <v>1094</v>
      </c>
      <c r="G367" s="45" t="s">
        <v>219</v>
      </c>
      <c r="H367" s="13">
        <v>2023</v>
      </c>
      <c r="I367" s="47" t="s">
        <v>1112</v>
      </c>
      <c r="J367" s="11"/>
    </row>
    <row r="368" spans="1:10" ht="77.25" customHeight="1">
      <c r="A368" s="7">
        <v>367</v>
      </c>
      <c r="B368" s="146" t="s">
        <v>999</v>
      </c>
      <c r="C368" s="45" t="s">
        <v>1000</v>
      </c>
      <c r="D368" s="45" t="s">
        <v>4048</v>
      </c>
      <c r="E368" s="45" t="s">
        <v>1102</v>
      </c>
      <c r="F368" s="64" t="s">
        <v>1094</v>
      </c>
      <c r="G368" s="45" t="s">
        <v>571</v>
      </c>
      <c r="H368" s="46">
        <v>2023</v>
      </c>
      <c r="I368" s="47" t="s">
        <v>1103</v>
      </c>
      <c r="J368" s="11"/>
    </row>
    <row r="369" spans="1:10" ht="64.5" customHeight="1">
      <c r="A369" s="7">
        <v>368</v>
      </c>
      <c r="B369" s="146" t="s">
        <v>999</v>
      </c>
      <c r="C369" s="45" t="s">
        <v>1000</v>
      </c>
      <c r="D369" s="45" t="s">
        <v>1113</v>
      </c>
      <c r="E369" s="45" t="s">
        <v>1050</v>
      </c>
      <c r="F369" s="64" t="s">
        <v>1094</v>
      </c>
      <c r="G369" s="45" t="s">
        <v>571</v>
      </c>
      <c r="H369" s="13">
        <v>2023</v>
      </c>
      <c r="I369" s="47" t="s">
        <v>1114</v>
      </c>
      <c r="J369" s="11"/>
    </row>
    <row r="370" spans="1:10" ht="77.25" customHeight="1">
      <c r="A370" s="7">
        <v>369</v>
      </c>
      <c r="B370" s="146" t="s">
        <v>999</v>
      </c>
      <c r="C370" s="45" t="s">
        <v>1000</v>
      </c>
      <c r="D370" s="45" t="s">
        <v>1115</v>
      </c>
      <c r="E370" s="45" t="s">
        <v>1002</v>
      </c>
      <c r="F370" s="64" t="s">
        <v>1094</v>
      </c>
      <c r="G370" s="45" t="s">
        <v>571</v>
      </c>
      <c r="H370" s="13">
        <v>2023</v>
      </c>
      <c r="I370" s="47" t="s">
        <v>1116</v>
      </c>
      <c r="J370" s="11"/>
    </row>
    <row r="371" spans="1:10" ht="45" customHeight="1">
      <c r="A371" s="7">
        <v>370</v>
      </c>
      <c r="B371" s="146" t="s">
        <v>999</v>
      </c>
      <c r="C371" s="45" t="s">
        <v>1000</v>
      </c>
      <c r="D371" s="45" t="s">
        <v>1117</v>
      </c>
      <c r="E371" s="45" t="s">
        <v>1118</v>
      </c>
      <c r="F371" s="64" t="s">
        <v>1094</v>
      </c>
      <c r="G371" s="45" t="s">
        <v>571</v>
      </c>
      <c r="H371" s="13">
        <v>2023</v>
      </c>
      <c r="I371" s="47" t="s">
        <v>1119</v>
      </c>
      <c r="J371" s="11"/>
    </row>
    <row r="372" spans="1:10" ht="45" customHeight="1">
      <c r="A372" s="7">
        <v>371</v>
      </c>
      <c r="B372" s="146" t="s">
        <v>999</v>
      </c>
      <c r="C372" s="90" t="s">
        <v>4281</v>
      </c>
      <c r="D372" s="45" t="s">
        <v>1120</v>
      </c>
      <c r="E372" s="45" t="s">
        <v>1121</v>
      </c>
      <c r="F372" s="69" t="s">
        <v>1122</v>
      </c>
      <c r="G372" s="45" t="s">
        <v>1123</v>
      </c>
      <c r="H372" s="13">
        <v>2016</v>
      </c>
      <c r="I372" s="149" t="s">
        <v>1124</v>
      </c>
      <c r="J372" s="11"/>
    </row>
    <row r="373" spans="1:10" ht="42.75" customHeight="1">
      <c r="A373" s="7">
        <v>372</v>
      </c>
      <c r="B373" s="146" t="s">
        <v>999</v>
      </c>
      <c r="C373" s="90" t="s">
        <v>4281</v>
      </c>
      <c r="D373" s="45" t="s">
        <v>1125</v>
      </c>
      <c r="E373" s="45" t="s">
        <v>1126</v>
      </c>
      <c r="F373" s="65" t="s">
        <v>1127</v>
      </c>
      <c r="G373" s="96" t="s">
        <v>1128</v>
      </c>
      <c r="H373" s="13">
        <v>2019</v>
      </c>
      <c r="I373" s="47" t="s">
        <v>1129</v>
      </c>
      <c r="J373" s="11"/>
    </row>
    <row r="374" spans="1:10" ht="127.5">
      <c r="A374" s="7">
        <v>373</v>
      </c>
      <c r="B374" s="146" t="s">
        <v>999</v>
      </c>
      <c r="C374" s="90" t="s">
        <v>4281</v>
      </c>
      <c r="D374" s="45" t="s">
        <v>1130</v>
      </c>
      <c r="E374" s="45" t="s">
        <v>1131</v>
      </c>
      <c r="F374" s="65" t="s">
        <v>1132</v>
      </c>
      <c r="G374" s="45" t="s">
        <v>82</v>
      </c>
      <c r="H374" s="13">
        <v>2019</v>
      </c>
      <c r="I374" s="47" t="s">
        <v>1133</v>
      </c>
      <c r="J374" s="11"/>
    </row>
    <row r="375" spans="1:10" ht="45">
      <c r="A375" s="7">
        <v>374</v>
      </c>
      <c r="B375" s="146" t="s">
        <v>999</v>
      </c>
      <c r="C375" s="90" t="s">
        <v>4281</v>
      </c>
      <c r="D375" s="45" t="s">
        <v>1134</v>
      </c>
      <c r="E375" s="88" t="s">
        <v>1126</v>
      </c>
      <c r="F375" s="64" t="s">
        <v>1135</v>
      </c>
      <c r="G375" s="86" t="s">
        <v>121</v>
      </c>
      <c r="H375" s="13">
        <v>2020</v>
      </c>
      <c r="I375" s="47" t="s">
        <v>1136</v>
      </c>
      <c r="J375" s="11"/>
    </row>
    <row r="376" spans="1:10" ht="78.75">
      <c r="A376" s="7">
        <v>375</v>
      </c>
      <c r="B376" s="146" t="s">
        <v>999</v>
      </c>
      <c r="C376" s="90" t="s">
        <v>4281</v>
      </c>
      <c r="D376" s="88" t="s">
        <v>1137</v>
      </c>
      <c r="E376" s="88" t="s">
        <v>1131</v>
      </c>
      <c r="F376" s="64" t="s">
        <v>1135</v>
      </c>
      <c r="G376" s="86" t="s">
        <v>121</v>
      </c>
      <c r="H376" s="13">
        <v>2020</v>
      </c>
      <c r="I376" s="47" t="s">
        <v>1138</v>
      </c>
      <c r="J376" s="11"/>
    </row>
    <row r="377" spans="1:10" ht="42.75" customHeight="1">
      <c r="A377" s="7">
        <v>376</v>
      </c>
      <c r="B377" s="146" t="s">
        <v>999</v>
      </c>
      <c r="C377" s="90" t="s">
        <v>4281</v>
      </c>
      <c r="D377" s="45" t="s">
        <v>1139</v>
      </c>
      <c r="E377" s="45" t="s">
        <v>1140</v>
      </c>
      <c r="F377" s="65" t="s">
        <v>1141</v>
      </c>
      <c r="G377" s="45" t="s">
        <v>734</v>
      </c>
      <c r="H377" s="13">
        <v>2020</v>
      </c>
      <c r="I377" s="47" t="s">
        <v>4050</v>
      </c>
      <c r="J377" s="11"/>
    </row>
    <row r="378" spans="1:10" ht="78.75">
      <c r="A378" s="7">
        <v>377</v>
      </c>
      <c r="B378" s="146" t="s">
        <v>999</v>
      </c>
      <c r="C378" s="90" t="s">
        <v>4281</v>
      </c>
      <c r="D378" s="45" t="s">
        <v>1142</v>
      </c>
      <c r="E378" s="45" t="s">
        <v>1126</v>
      </c>
      <c r="F378" s="65" t="s">
        <v>1141</v>
      </c>
      <c r="G378" s="45" t="s">
        <v>140</v>
      </c>
      <c r="H378" s="13">
        <v>2020</v>
      </c>
      <c r="I378" s="47" t="s">
        <v>1143</v>
      </c>
      <c r="J378" s="11"/>
    </row>
    <row r="379" spans="1:10" ht="76.5">
      <c r="A379" s="7">
        <v>378</v>
      </c>
      <c r="B379" s="146" t="s">
        <v>999</v>
      </c>
      <c r="C379" s="90" t="s">
        <v>4281</v>
      </c>
      <c r="D379" s="45" t="s">
        <v>1144</v>
      </c>
      <c r="E379" s="45" t="s">
        <v>1145</v>
      </c>
      <c r="F379" s="65" t="s">
        <v>1146</v>
      </c>
      <c r="G379" s="45" t="s">
        <v>148</v>
      </c>
      <c r="H379" s="13">
        <v>2021</v>
      </c>
      <c r="I379" s="47" t="s">
        <v>1147</v>
      </c>
      <c r="J379" s="11"/>
    </row>
    <row r="380" spans="1:10" ht="76.5">
      <c r="A380" s="7">
        <v>379</v>
      </c>
      <c r="B380" s="146" t="s">
        <v>999</v>
      </c>
      <c r="C380" s="90" t="s">
        <v>4281</v>
      </c>
      <c r="D380" s="45" t="s">
        <v>1148</v>
      </c>
      <c r="E380" s="45" t="s">
        <v>1145</v>
      </c>
      <c r="F380" s="65" t="s">
        <v>1146</v>
      </c>
      <c r="G380" s="45" t="s">
        <v>1149</v>
      </c>
      <c r="H380" s="13">
        <v>2021</v>
      </c>
      <c r="I380" s="47" t="s">
        <v>1150</v>
      </c>
      <c r="J380" s="11"/>
    </row>
    <row r="381" spans="1:10" ht="40.5" customHeight="1">
      <c r="A381" s="7">
        <v>380</v>
      </c>
      <c r="B381" s="146" t="s">
        <v>999</v>
      </c>
      <c r="C381" s="90" t="s">
        <v>4281</v>
      </c>
      <c r="D381" s="45" t="s">
        <v>1151</v>
      </c>
      <c r="E381" s="45" t="s">
        <v>1152</v>
      </c>
      <c r="F381" s="64" t="s">
        <v>1135</v>
      </c>
      <c r="G381" s="45" t="s">
        <v>620</v>
      </c>
      <c r="H381" s="13">
        <v>2021</v>
      </c>
      <c r="I381" s="47" t="s">
        <v>1153</v>
      </c>
      <c r="J381" s="11"/>
    </row>
    <row r="382" spans="1:10" ht="45.75" customHeight="1">
      <c r="A382" s="7">
        <v>381</v>
      </c>
      <c r="B382" s="146" t="s">
        <v>999</v>
      </c>
      <c r="C382" s="90" t="s">
        <v>4281</v>
      </c>
      <c r="D382" s="45" t="s">
        <v>1154</v>
      </c>
      <c r="E382" s="45" t="s">
        <v>1155</v>
      </c>
      <c r="F382" s="65" t="s">
        <v>1156</v>
      </c>
      <c r="G382" s="45" t="s">
        <v>157</v>
      </c>
      <c r="H382" s="13">
        <v>2021</v>
      </c>
      <c r="I382" s="47" t="s">
        <v>1157</v>
      </c>
      <c r="J382" s="11"/>
    </row>
    <row r="383" spans="1:10" ht="54" customHeight="1">
      <c r="A383" s="7">
        <v>382</v>
      </c>
      <c r="B383" s="146" t="s">
        <v>999</v>
      </c>
      <c r="C383" s="90" t="s">
        <v>4281</v>
      </c>
      <c r="D383" s="45" t="s">
        <v>1158</v>
      </c>
      <c r="E383" s="45" t="s">
        <v>1159</v>
      </c>
      <c r="F383" s="65" t="s">
        <v>1156</v>
      </c>
      <c r="G383" s="45" t="s">
        <v>381</v>
      </c>
      <c r="H383" s="13">
        <v>2021</v>
      </c>
      <c r="I383" s="47" t="s">
        <v>1160</v>
      </c>
      <c r="J383" s="11"/>
    </row>
    <row r="384" spans="1:10" ht="57.75" customHeight="1">
      <c r="A384" s="7">
        <v>383</v>
      </c>
      <c r="B384" s="146" t="s">
        <v>999</v>
      </c>
      <c r="C384" s="90" t="s">
        <v>4281</v>
      </c>
      <c r="D384" s="45" t="s">
        <v>1161</v>
      </c>
      <c r="E384" s="45" t="s">
        <v>1162</v>
      </c>
      <c r="F384" s="65" t="s">
        <v>1163</v>
      </c>
      <c r="G384" s="45" t="s">
        <v>381</v>
      </c>
      <c r="H384" s="13">
        <v>2021</v>
      </c>
      <c r="I384" s="47" t="s">
        <v>1164</v>
      </c>
      <c r="J384" s="11"/>
    </row>
    <row r="385" spans="1:10" ht="55.5" customHeight="1">
      <c r="A385" s="7">
        <v>384</v>
      </c>
      <c r="B385" s="146" t="s">
        <v>999</v>
      </c>
      <c r="C385" s="90" t="s">
        <v>4281</v>
      </c>
      <c r="D385" s="45" t="s">
        <v>1165</v>
      </c>
      <c r="E385" s="45" t="s">
        <v>1145</v>
      </c>
      <c r="F385" s="65" t="s">
        <v>1166</v>
      </c>
      <c r="G385" s="45" t="s">
        <v>381</v>
      </c>
      <c r="H385" s="13">
        <v>2021</v>
      </c>
      <c r="I385" s="47" t="s">
        <v>1167</v>
      </c>
      <c r="J385" s="11"/>
    </row>
    <row r="386" spans="1:10" ht="57.95" customHeight="1">
      <c r="A386" s="7">
        <v>385</v>
      </c>
      <c r="B386" s="146" t="s">
        <v>999</v>
      </c>
      <c r="C386" s="90" t="s">
        <v>4281</v>
      </c>
      <c r="D386" s="45" t="s">
        <v>1168</v>
      </c>
      <c r="E386" s="45" t="s">
        <v>1169</v>
      </c>
      <c r="F386" s="65" t="s">
        <v>1170</v>
      </c>
      <c r="G386" s="45" t="s">
        <v>654</v>
      </c>
      <c r="H386" s="13">
        <v>2022</v>
      </c>
      <c r="I386" s="47" t="s">
        <v>1171</v>
      </c>
      <c r="J386" s="11"/>
    </row>
    <row r="387" spans="1:10" ht="51" customHeight="1">
      <c r="A387" s="7">
        <v>386</v>
      </c>
      <c r="B387" s="146" t="s">
        <v>999</v>
      </c>
      <c r="C387" s="90" t="s">
        <v>4281</v>
      </c>
      <c r="D387" s="45" t="s">
        <v>1172</v>
      </c>
      <c r="E387" s="45" t="s">
        <v>1173</v>
      </c>
      <c r="F387" s="64" t="s">
        <v>1135</v>
      </c>
      <c r="G387" s="45" t="s">
        <v>654</v>
      </c>
      <c r="H387" s="13">
        <v>2022</v>
      </c>
      <c r="I387" s="47" t="s">
        <v>1174</v>
      </c>
      <c r="J387" s="11"/>
    </row>
    <row r="388" spans="1:10" ht="90">
      <c r="A388" s="7">
        <v>387</v>
      </c>
      <c r="B388" s="146" t="s">
        <v>999</v>
      </c>
      <c r="C388" s="90" t="s">
        <v>4281</v>
      </c>
      <c r="D388" s="45" t="s">
        <v>1175</v>
      </c>
      <c r="E388" s="45" t="s">
        <v>1176</v>
      </c>
      <c r="F388" s="65" t="s">
        <v>1177</v>
      </c>
      <c r="G388" s="45" t="s">
        <v>1095</v>
      </c>
      <c r="H388" s="13">
        <v>2022</v>
      </c>
      <c r="I388" s="47" t="s">
        <v>1178</v>
      </c>
      <c r="J388" s="11"/>
    </row>
    <row r="389" spans="1:10" ht="90">
      <c r="A389" s="7">
        <v>388</v>
      </c>
      <c r="B389" s="146" t="s">
        <v>999</v>
      </c>
      <c r="C389" s="90" t="s">
        <v>4281</v>
      </c>
      <c r="D389" s="45" t="s">
        <v>1179</v>
      </c>
      <c r="E389" s="45" t="s">
        <v>1180</v>
      </c>
      <c r="F389" s="65" t="s">
        <v>1177</v>
      </c>
      <c r="G389" s="45" t="s">
        <v>1095</v>
      </c>
      <c r="H389" s="13">
        <v>2022</v>
      </c>
      <c r="I389" s="47" t="s">
        <v>1181</v>
      </c>
      <c r="J389" s="11"/>
    </row>
    <row r="390" spans="1:10" ht="42" customHeight="1">
      <c r="A390" s="7">
        <v>389</v>
      </c>
      <c r="B390" s="146" t="s">
        <v>999</v>
      </c>
      <c r="C390" s="90" t="s">
        <v>4281</v>
      </c>
      <c r="D390" s="89" t="s">
        <v>1182</v>
      </c>
      <c r="E390" s="45" t="s">
        <v>1126</v>
      </c>
      <c r="F390" s="65" t="s">
        <v>1183</v>
      </c>
      <c r="G390" s="45" t="s">
        <v>206</v>
      </c>
      <c r="H390" s="13">
        <v>2022</v>
      </c>
      <c r="I390" s="47" t="s">
        <v>1184</v>
      </c>
      <c r="J390" s="11"/>
    </row>
    <row r="391" spans="1:10" ht="42.75" customHeight="1">
      <c r="A391" s="7">
        <v>390</v>
      </c>
      <c r="B391" s="146" t="s">
        <v>999</v>
      </c>
      <c r="C391" s="90" t="s">
        <v>4281</v>
      </c>
      <c r="D391" s="89" t="s">
        <v>1185</v>
      </c>
      <c r="E391" s="45" t="s">
        <v>1126</v>
      </c>
      <c r="F391" s="65" t="s">
        <v>1186</v>
      </c>
      <c r="G391" s="45" t="s">
        <v>206</v>
      </c>
      <c r="H391" s="13">
        <v>2022</v>
      </c>
      <c r="I391" s="47" t="s">
        <v>1187</v>
      </c>
      <c r="J391" s="11"/>
    </row>
    <row r="392" spans="1:10" ht="48.75" customHeight="1">
      <c r="A392" s="7">
        <v>391</v>
      </c>
      <c r="B392" s="146" t="s">
        <v>999</v>
      </c>
      <c r="C392" s="90" t="s">
        <v>4281</v>
      </c>
      <c r="D392" s="89" t="s">
        <v>1188</v>
      </c>
      <c r="E392" s="45" t="s">
        <v>1159</v>
      </c>
      <c r="F392" s="64" t="s">
        <v>1135</v>
      </c>
      <c r="G392" s="45" t="s">
        <v>436</v>
      </c>
      <c r="H392" s="13">
        <v>2022</v>
      </c>
      <c r="I392" s="47" t="s">
        <v>1189</v>
      </c>
      <c r="J392" s="11"/>
    </row>
    <row r="393" spans="1:10" ht="58.5" customHeight="1">
      <c r="A393" s="7">
        <v>392</v>
      </c>
      <c r="B393" s="146" t="s">
        <v>999</v>
      </c>
      <c r="C393" s="90" t="s">
        <v>4281</v>
      </c>
      <c r="D393" s="45" t="s">
        <v>1190</v>
      </c>
      <c r="E393" s="45" t="s">
        <v>1162</v>
      </c>
      <c r="F393" s="64" t="s">
        <v>1135</v>
      </c>
      <c r="G393" s="45" t="s">
        <v>211</v>
      </c>
      <c r="H393" s="13">
        <v>2023</v>
      </c>
      <c r="I393" s="47" t="s">
        <v>1191</v>
      </c>
      <c r="J393" s="11"/>
    </row>
    <row r="394" spans="1:10" ht="46.5" customHeight="1">
      <c r="A394" s="7">
        <v>393</v>
      </c>
      <c r="B394" s="146" t="s">
        <v>999</v>
      </c>
      <c r="C394" s="90" t="s">
        <v>4281</v>
      </c>
      <c r="D394" s="45" t="s">
        <v>1192</v>
      </c>
      <c r="E394" s="45" t="s">
        <v>1162</v>
      </c>
      <c r="F394" s="64" t="s">
        <v>1135</v>
      </c>
      <c r="G394" s="45" t="s">
        <v>211</v>
      </c>
      <c r="H394" s="13">
        <v>2023</v>
      </c>
      <c r="I394" s="47" t="s">
        <v>1193</v>
      </c>
      <c r="J394" s="11"/>
    </row>
    <row r="395" spans="1:10" ht="111" customHeight="1">
      <c r="A395" s="7">
        <v>394</v>
      </c>
      <c r="B395" s="146" t="s">
        <v>999</v>
      </c>
      <c r="C395" s="45" t="s">
        <v>1000</v>
      </c>
      <c r="D395" s="45" t="s">
        <v>1194</v>
      </c>
      <c r="E395" s="45" t="s">
        <v>1195</v>
      </c>
      <c r="F395" s="64" t="s">
        <v>1022</v>
      </c>
      <c r="G395" s="45" t="s">
        <v>688</v>
      </c>
      <c r="H395" s="13">
        <v>2023</v>
      </c>
      <c r="I395" s="47" t="s">
        <v>1196</v>
      </c>
      <c r="J395" s="11"/>
    </row>
    <row r="396" spans="1:10" ht="90">
      <c r="A396" s="7">
        <v>395</v>
      </c>
      <c r="B396" s="146" t="s">
        <v>999</v>
      </c>
      <c r="C396" s="45" t="s">
        <v>1000</v>
      </c>
      <c r="D396" s="45" t="s">
        <v>1197</v>
      </c>
      <c r="E396" s="45" t="s">
        <v>1002</v>
      </c>
      <c r="F396" s="64" t="s">
        <v>1135</v>
      </c>
      <c r="G396" s="45" t="s">
        <v>688</v>
      </c>
      <c r="H396" s="13">
        <v>2023</v>
      </c>
      <c r="I396" s="47" t="s">
        <v>1198</v>
      </c>
      <c r="J396" s="11"/>
    </row>
    <row r="397" spans="1:10" ht="84" customHeight="1">
      <c r="A397" s="7">
        <v>396</v>
      </c>
      <c r="B397" s="146" t="s">
        <v>999</v>
      </c>
      <c r="C397" s="90" t="s">
        <v>4281</v>
      </c>
      <c r="D397" s="45" t="s">
        <v>1199</v>
      </c>
      <c r="E397" s="45" t="s">
        <v>1200</v>
      </c>
      <c r="F397" s="64" t="s">
        <v>1135</v>
      </c>
      <c r="G397" s="45" t="s">
        <v>215</v>
      </c>
      <c r="H397" s="13">
        <v>2023</v>
      </c>
      <c r="I397" s="47" t="s">
        <v>1201</v>
      </c>
      <c r="J397" s="11"/>
    </row>
    <row r="398" spans="1:10" ht="51" customHeight="1">
      <c r="A398" s="7">
        <v>397</v>
      </c>
      <c r="B398" s="146" t="s">
        <v>999</v>
      </c>
      <c r="C398" s="90" t="s">
        <v>4281</v>
      </c>
      <c r="D398" s="45" t="s">
        <v>1202</v>
      </c>
      <c r="E398" s="45" t="s">
        <v>1162</v>
      </c>
      <c r="F398" s="64" t="s">
        <v>1135</v>
      </c>
      <c r="G398" s="45" t="s">
        <v>215</v>
      </c>
      <c r="H398" s="13">
        <v>2023</v>
      </c>
      <c r="I398" s="47" t="s">
        <v>1203</v>
      </c>
      <c r="J398" s="11"/>
    </row>
    <row r="399" spans="1:10" ht="67.5">
      <c r="A399" s="7">
        <v>398</v>
      </c>
      <c r="B399" s="146" t="s">
        <v>999</v>
      </c>
      <c r="C399" s="90" t="s">
        <v>4281</v>
      </c>
      <c r="D399" s="45" t="s">
        <v>1204</v>
      </c>
      <c r="E399" s="45" t="s">
        <v>1205</v>
      </c>
      <c r="F399" s="64" t="s">
        <v>1206</v>
      </c>
      <c r="G399" s="45" t="s">
        <v>215</v>
      </c>
      <c r="H399" s="13">
        <v>2023</v>
      </c>
      <c r="I399" s="47" t="s">
        <v>1098</v>
      </c>
      <c r="J399" s="11"/>
    </row>
    <row r="400" spans="1:10" ht="46.5" customHeight="1">
      <c r="A400" s="7">
        <v>399</v>
      </c>
      <c r="B400" s="146" t="s">
        <v>999</v>
      </c>
      <c r="C400" s="90" t="s">
        <v>4281</v>
      </c>
      <c r="D400" s="45" t="s">
        <v>1207</v>
      </c>
      <c r="E400" s="45" t="s">
        <v>1126</v>
      </c>
      <c r="F400" s="64" t="s">
        <v>1135</v>
      </c>
      <c r="G400" s="45" t="s">
        <v>215</v>
      </c>
      <c r="H400" s="13">
        <v>2023</v>
      </c>
      <c r="I400" s="47" t="s">
        <v>1208</v>
      </c>
      <c r="J400" s="11"/>
    </row>
    <row r="401" spans="1:10" ht="49.5" customHeight="1">
      <c r="A401" s="7">
        <v>400</v>
      </c>
      <c r="B401" s="146" t="s">
        <v>999</v>
      </c>
      <c r="C401" s="90" t="s">
        <v>4281</v>
      </c>
      <c r="D401" s="45" t="s">
        <v>1209</v>
      </c>
      <c r="E401" s="45" t="s">
        <v>1159</v>
      </c>
      <c r="F401" s="64" t="s">
        <v>1135</v>
      </c>
      <c r="G401" s="45" t="s">
        <v>215</v>
      </c>
      <c r="H401" s="13">
        <v>2023</v>
      </c>
      <c r="I401" s="47" t="s">
        <v>1210</v>
      </c>
      <c r="J401" s="11"/>
    </row>
    <row r="402" spans="1:10" ht="111.75" customHeight="1">
      <c r="A402" s="7">
        <v>401</v>
      </c>
      <c r="B402" s="146" t="s">
        <v>999</v>
      </c>
      <c r="C402" s="90" t="s">
        <v>4281</v>
      </c>
      <c r="D402" s="45" t="s">
        <v>1211</v>
      </c>
      <c r="E402" s="45" t="s">
        <v>1212</v>
      </c>
      <c r="F402" s="64" t="s">
        <v>1135</v>
      </c>
      <c r="G402" s="45" t="s">
        <v>219</v>
      </c>
      <c r="H402" s="13">
        <v>2023</v>
      </c>
      <c r="I402" s="47" t="s">
        <v>1213</v>
      </c>
      <c r="J402" s="11"/>
    </row>
    <row r="403" spans="1:10" ht="90">
      <c r="A403" s="7">
        <v>402</v>
      </c>
      <c r="B403" s="146" t="s">
        <v>999</v>
      </c>
      <c r="C403" s="90" t="s">
        <v>4281</v>
      </c>
      <c r="D403" s="45" t="s">
        <v>1214</v>
      </c>
      <c r="E403" s="45" t="s">
        <v>1215</v>
      </c>
      <c r="F403" s="64" t="s">
        <v>1135</v>
      </c>
      <c r="G403" s="45" t="s">
        <v>219</v>
      </c>
      <c r="H403" s="13">
        <v>2023</v>
      </c>
      <c r="I403" s="47" t="s">
        <v>1216</v>
      </c>
      <c r="J403" s="11"/>
    </row>
    <row r="404" spans="1:10" ht="37.5" customHeight="1">
      <c r="A404" s="7">
        <v>403</v>
      </c>
      <c r="B404" s="146" t="s">
        <v>999</v>
      </c>
      <c r="C404" s="90" t="s">
        <v>4281</v>
      </c>
      <c r="D404" s="45" t="s">
        <v>1217</v>
      </c>
      <c r="E404" s="45" t="s">
        <v>1159</v>
      </c>
      <c r="F404" s="64" t="s">
        <v>1135</v>
      </c>
      <c r="G404" s="45" t="s">
        <v>571</v>
      </c>
      <c r="H404" s="13">
        <v>2023</v>
      </c>
      <c r="I404" s="47" t="s">
        <v>1218</v>
      </c>
      <c r="J404" s="11"/>
    </row>
    <row r="405" spans="1:10" ht="38.25" customHeight="1">
      <c r="A405" s="7">
        <v>404</v>
      </c>
      <c r="B405" s="146" t="s">
        <v>999</v>
      </c>
      <c r="C405" s="90" t="s">
        <v>4281</v>
      </c>
      <c r="D405" s="92" t="s">
        <v>1219</v>
      </c>
      <c r="E405" s="90" t="s">
        <v>1126</v>
      </c>
      <c r="F405" s="64" t="s">
        <v>1220</v>
      </c>
      <c r="G405" s="123" t="s">
        <v>1221</v>
      </c>
      <c r="H405" s="13">
        <v>2024</v>
      </c>
      <c r="I405" s="47" t="s">
        <v>1222</v>
      </c>
      <c r="J405" s="11"/>
    </row>
    <row r="406" spans="1:10" ht="60" customHeight="1">
      <c r="A406" s="7">
        <v>405</v>
      </c>
      <c r="B406" s="146" t="s">
        <v>999</v>
      </c>
      <c r="C406" s="45" t="s">
        <v>1223</v>
      </c>
      <c r="D406" s="45" t="s">
        <v>1224</v>
      </c>
      <c r="E406" s="45" t="s">
        <v>1225</v>
      </c>
      <c r="F406" s="69" t="s">
        <v>1226</v>
      </c>
      <c r="G406" s="45" t="s">
        <v>1227</v>
      </c>
      <c r="H406" s="13">
        <v>2017</v>
      </c>
      <c r="I406" s="149" t="s">
        <v>1228</v>
      </c>
      <c r="J406" s="11"/>
    </row>
    <row r="407" spans="1:10" ht="44.25" customHeight="1">
      <c r="A407" s="7">
        <v>406</v>
      </c>
      <c r="B407" s="146" t="s">
        <v>999</v>
      </c>
      <c r="C407" s="45" t="s">
        <v>1223</v>
      </c>
      <c r="D407" s="45" t="s">
        <v>1229</v>
      </c>
      <c r="E407" s="45" t="s">
        <v>1230</v>
      </c>
      <c r="F407" s="65" t="s">
        <v>1231</v>
      </c>
      <c r="G407" s="45" t="s">
        <v>54</v>
      </c>
      <c r="H407" s="13">
        <v>2018</v>
      </c>
      <c r="I407" s="47" t="s">
        <v>1232</v>
      </c>
      <c r="J407" s="11"/>
    </row>
    <row r="408" spans="1:10" ht="67.5">
      <c r="A408" s="7">
        <v>407</v>
      </c>
      <c r="B408" s="146" t="s">
        <v>999</v>
      </c>
      <c r="C408" s="45" t="s">
        <v>1223</v>
      </c>
      <c r="D408" s="45" t="s">
        <v>1233</v>
      </c>
      <c r="E408" s="45" t="s">
        <v>1234</v>
      </c>
      <c r="F408" s="65" t="s">
        <v>1235</v>
      </c>
      <c r="G408" s="45" t="s">
        <v>54</v>
      </c>
      <c r="H408" s="13">
        <v>2018</v>
      </c>
      <c r="I408" s="47" t="s">
        <v>1236</v>
      </c>
      <c r="J408" s="11"/>
    </row>
    <row r="409" spans="1:10" ht="56.25">
      <c r="A409" s="7">
        <v>408</v>
      </c>
      <c r="B409" s="146" t="s">
        <v>999</v>
      </c>
      <c r="C409" s="45" t="s">
        <v>1223</v>
      </c>
      <c r="D409" s="45" t="s">
        <v>1237</v>
      </c>
      <c r="E409" s="45" t="s">
        <v>1238</v>
      </c>
      <c r="F409" s="65" t="s">
        <v>1239</v>
      </c>
      <c r="G409" s="45" t="s">
        <v>1240</v>
      </c>
      <c r="H409" s="13">
        <v>2019</v>
      </c>
      <c r="I409" s="149" t="s">
        <v>1241</v>
      </c>
      <c r="J409" s="11"/>
    </row>
    <row r="410" spans="1:10" ht="50.25" customHeight="1">
      <c r="A410" s="7">
        <v>409</v>
      </c>
      <c r="B410" s="146" t="s">
        <v>999</v>
      </c>
      <c r="C410" s="45" t="s">
        <v>1223</v>
      </c>
      <c r="D410" s="45" t="s">
        <v>1242</v>
      </c>
      <c r="E410" s="45" t="s">
        <v>1243</v>
      </c>
      <c r="F410" s="65" t="s">
        <v>1244</v>
      </c>
      <c r="G410" s="45" t="s">
        <v>501</v>
      </c>
      <c r="H410" s="13">
        <v>2019</v>
      </c>
      <c r="I410" s="149" t="s">
        <v>1245</v>
      </c>
      <c r="J410" s="11"/>
    </row>
    <row r="411" spans="1:10" ht="47.25" customHeight="1">
      <c r="A411" s="7">
        <v>410</v>
      </c>
      <c r="B411" s="146" t="s">
        <v>999</v>
      </c>
      <c r="C411" s="45" t="s">
        <v>1223</v>
      </c>
      <c r="D411" s="45" t="s">
        <v>1246</v>
      </c>
      <c r="E411" s="45" t="s">
        <v>1247</v>
      </c>
      <c r="F411" s="64" t="s">
        <v>1248</v>
      </c>
      <c r="G411" s="45" t="s">
        <v>77</v>
      </c>
      <c r="H411" s="13">
        <v>2019</v>
      </c>
      <c r="I411" s="149" t="s">
        <v>1249</v>
      </c>
      <c r="J411" s="11"/>
    </row>
    <row r="412" spans="1:10" ht="67.5">
      <c r="A412" s="7">
        <v>411</v>
      </c>
      <c r="B412" s="146" t="s">
        <v>999</v>
      </c>
      <c r="C412" s="45" t="s">
        <v>1223</v>
      </c>
      <c r="D412" s="45" t="s">
        <v>1250</v>
      </c>
      <c r="E412" s="45" t="s">
        <v>1251</v>
      </c>
      <c r="F412" s="65" t="s">
        <v>1252</v>
      </c>
      <c r="G412" s="86" t="s">
        <v>105</v>
      </c>
      <c r="H412" s="13">
        <v>2019</v>
      </c>
      <c r="I412" s="47" t="s">
        <v>1253</v>
      </c>
      <c r="J412" s="11"/>
    </row>
    <row r="413" spans="1:10" ht="51" customHeight="1">
      <c r="A413" s="7">
        <v>412</v>
      </c>
      <c r="B413" s="146" t="s">
        <v>999</v>
      </c>
      <c r="C413" s="88" t="s">
        <v>1223</v>
      </c>
      <c r="D413" s="45" t="s">
        <v>1254</v>
      </c>
      <c r="E413" s="45" t="s">
        <v>1255</v>
      </c>
      <c r="F413" s="65" t="s">
        <v>4071</v>
      </c>
      <c r="G413" s="45" t="s">
        <v>734</v>
      </c>
      <c r="H413" s="13">
        <v>2020</v>
      </c>
      <c r="I413" s="47" t="s">
        <v>1256</v>
      </c>
      <c r="J413" s="11"/>
    </row>
    <row r="414" spans="1:10" ht="78.75">
      <c r="A414" s="7">
        <v>413</v>
      </c>
      <c r="B414" s="146" t="s">
        <v>999</v>
      </c>
      <c r="C414" s="88" t="s">
        <v>1223</v>
      </c>
      <c r="D414" s="45" t="s">
        <v>1257</v>
      </c>
      <c r="E414" s="45" t="s">
        <v>1050</v>
      </c>
      <c r="F414" s="65" t="s">
        <v>1010</v>
      </c>
      <c r="G414" s="45" t="s">
        <v>140</v>
      </c>
      <c r="H414" s="13">
        <v>2020</v>
      </c>
      <c r="I414" s="47" t="s">
        <v>1258</v>
      </c>
      <c r="J414" s="11"/>
    </row>
    <row r="415" spans="1:10" ht="40.5" customHeight="1">
      <c r="A415" s="7">
        <v>414</v>
      </c>
      <c r="B415" s="146" t="s">
        <v>999</v>
      </c>
      <c r="C415" s="88" t="s">
        <v>1223</v>
      </c>
      <c r="D415" s="45" t="s">
        <v>1259</v>
      </c>
      <c r="E415" s="45" t="s">
        <v>1255</v>
      </c>
      <c r="F415" s="65" t="s">
        <v>1260</v>
      </c>
      <c r="G415" s="45" t="s">
        <v>620</v>
      </c>
      <c r="H415" s="13">
        <v>2021</v>
      </c>
      <c r="I415" s="47" t="s">
        <v>1261</v>
      </c>
      <c r="J415" s="11"/>
    </row>
    <row r="416" spans="1:10" ht="78.75">
      <c r="A416" s="7">
        <v>415</v>
      </c>
      <c r="B416" s="146" t="s">
        <v>999</v>
      </c>
      <c r="C416" s="88" t="s">
        <v>1223</v>
      </c>
      <c r="D416" s="45" t="s">
        <v>1262</v>
      </c>
      <c r="E416" s="45" t="s">
        <v>1263</v>
      </c>
      <c r="F416" s="65" t="s">
        <v>1264</v>
      </c>
      <c r="G416" s="45" t="s">
        <v>157</v>
      </c>
      <c r="H416" s="13">
        <v>2021</v>
      </c>
      <c r="I416" s="47" t="s">
        <v>1265</v>
      </c>
      <c r="J416" s="11"/>
    </row>
    <row r="417" spans="1:196" ht="75" customHeight="1">
      <c r="A417" s="7">
        <v>416</v>
      </c>
      <c r="B417" s="146" t="s">
        <v>999</v>
      </c>
      <c r="C417" s="88" t="s">
        <v>1223</v>
      </c>
      <c r="D417" s="45" t="s">
        <v>1266</v>
      </c>
      <c r="E417" s="45" t="s">
        <v>1002</v>
      </c>
      <c r="F417" s="65" t="s">
        <v>1264</v>
      </c>
      <c r="G417" s="45" t="s">
        <v>157</v>
      </c>
      <c r="H417" s="13">
        <v>2021</v>
      </c>
      <c r="I417" s="47" t="s">
        <v>1267</v>
      </c>
      <c r="J417" s="11"/>
    </row>
    <row r="418" spans="1:196" ht="45" customHeight="1">
      <c r="A418" s="7">
        <v>417</v>
      </c>
      <c r="B418" s="146" t="s">
        <v>999</v>
      </c>
      <c r="C418" s="88" t="s">
        <v>1223</v>
      </c>
      <c r="D418" s="45" t="s">
        <v>1268</v>
      </c>
      <c r="E418" s="45" t="s">
        <v>1238</v>
      </c>
      <c r="F418" s="64" t="s">
        <v>1269</v>
      </c>
      <c r="G418" s="45" t="s">
        <v>157</v>
      </c>
      <c r="H418" s="13">
        <v>2021</v>
      </c>
      <c r="I418" s="47" t="s">
        <v>1270</v>
      </c>
      <c r="J418" s="11"/>
    </row>
    <row r="419" spans="1:196" ht="67.5">
      <c r="A419" s="7">
        <v>418</v>
      </c>
      <c r="B419" s="146" t="s">
        <v>999</v>
      </c>
      <c r="C419" s="88" t="s">
        <v>1223</v>
      </c>
      <c r="D419" s="45" t="s">
        <v>1271</v>
      </c>
      <c r="E419" s="45" t="s">
        <v>1272</v>
      </c>
      <c r="F419" s="64" t="s">
        <v>1273</v>
      </c>
      <c r="G419" s="45" t="s">
        <v>662</v>
      </c>
      <c r="H419" s="13">
        <v>2022</v>
      </c>
      <c r="I419" s="47" t="s">
        <v>1274</v>
      </c>
      <c r="J419" s="11"/>
    </row>
    <row r="420" spans="1:196" ht="39" customHeight="1">
      <c r="A420" s="7">
        <v>419</v>
      </c>
      <c r="B420" s="146" t="s">
        <v>999</v>
      </c>
      <c r="C420" s="88" t="s">
        <v>1223</v>
      </c>
      <c r="D420" s="45" t="s">
        <v>1275</v>
      </c>
      <c r="E420" s="45" t="s">
        <v>1276</v>
      </c>
      <c r="F420" s="70" t="s">
        <v>1277</v>
      </c>
      <c r="G420" s="45" t="s">
        <v>189</v>
      </c>
      <c r="H420" s="13">
        <v>2022</v>
      </c>
      <c r="I420" s="47" t="s">
        <v>1278</v>
      </c>
      <c r="J420" s="11"/>
    </row>
    <row r="421" spans="1:196" ht="77.25" customHeight="1">
      <c r="A421" s="7">
        <v>420</v>
      </c>
      <c r="B421" s="146" t="s">
        <v>999</v>
      </c>
      <c r="C421" s="88" t="s">
        <v>1223</v>
      </c>
      <c r="D421" s="45" t="s">
        <v>1279</v>
      </c>
      <c r="E421" s="45" t="s">
        <v>1280</v>
      </c>
      <c r="F421" s="70" t="s">
        <v>1277</v>
      </c>
      <c r="G421" s="45" t="s">
        <v>189</v>
      </c>
      <c r="H421" s="13">
        <v>2022</v>
      </c>
      <c r="I421" s="47" t="s">
        <v>1281</v>
      </c>
      <c r="J421" s="11"/>
    </row>
    <row r="422" spans="1:196" ht="58.5" customHeight="1">
      <c r="A422" s="7">
        <v>421</v>
      </c>
      <c r="B422" s="146" t="s">
        <v>999</v>
      </c>
      <c r="C422" s="88" t="s">
        <v>1223</v>
      </c>
      <c r="D422" s="45" t="s">
        <v>1282</v>
      </c>
      <c r="E422" s="45" t="s">
        <v>1255</v>
      </c>
      <c r="F422" s="64" t="s">
        <v>1283</v>
      </c>
      <c r="G422" s="45" t="s">
        <v>189</v>
      </c>
      <c r="H422" s="13">
        <v>2022</v>
      </c>
      <c r="I422" s="47" t="s">
        <v>1284</v>
      </c>
      <c r="J422" s="11"/>
    </row>
    <row r="423" spans="1:196" ht="57" customHeight="1">
      <c r="A423" s="7">
        <v>422</v>
      </c>
      <c r="B423" s="146" t="s">
        <v>999</v>
      </c>
      <c r="C423" s="88" t="s">
        <v>1223</v>
      </c>
      <c r="D423" s="45" t="s">
        <v>1285</v>
      </c>
      <c r="E423" s="45" t="s">
        <v>1286</v>
      </c>
      <c r="F423" s="70" t="s">
        <v>1287</v>
      </c>
      <c r="G423" s="45" t="s">
        <v>189</v>
      </c>
      <c r="H423" s="13">
        <v>2022</v>
      </c>
      <c r="I423" s="47" t="s">
        <v>1288</v>
      </c>
      <c r="J423" s="11"/>
    </row>
    <row r="424" spans="1:196" s="42" customFormat="1" ht="36.75" customHeight="1">
      <c r="A424" s="7">
        <v>423</v>
      </c>
      <c r="B424" s="46" t="s">
        <v>999</v>
      </c>
      <c r="C424" s="88" t="s">
        <v>1223</v>
      </c>
      <c r="D424" s="45" t="s">
        <v>1289</v>
      </c>
      <c r="E424" s="45" t="s">
        <v>1238</v>
      </c>
      <c r="F424" s="71" t="s">
        <v>1283</v>
      </c>
      <c r="G424" s="45" t="s">
        <v>206</v>
      </c>
      <c r="H424" s="13">
        <v>2022</v>
      </c>
      <c r="I424" s="47" t="s">
        <v>1290</v>
      </c>
      <c r="J424" s="11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  <c r="CM424" s="2"/>
      <c r="CN424" s="2"/>
      <c r="CO424" s="2"/>
      <c r="CP424" s="2"/>
      <c r="CQ424" s="2"/>
      <c r="CR424" s="2"/>
      <c r="CS424" s="2"/>
      <c r="CT424" s="2"/>
      <c r="CU424" s="2"/>
      <c r="CV424" s="2"/>
      <c r="CW424" s="2"/>
      <c r="CX424" s="2"/>
      <c r="CY424" s="2"/>
      <c r="CZ424" s="2"/>
      <c r="DA424" s="2"/>
      <c r="DB424" s="2"/>
      <c r="DC424" s="2"/>
      <c r="DD424" s="2"/>
      <c r="DE424" s="2"/>
      <c r="DF424" s="2"/>
      <c r="DG424" s="2"/>
      <c r="DH424" s="2"/>
      <c r="DI424" s="2"/>
      <c r="DJ424" s="2"/>
      <c r="DK424" s="2"/>
      <c r="DL424" s="2"/>
      <c r="DM424" s="2"/>
      <c r="DN424" s="2"/>
      <c r="DO424" s="2"/>
      <c r="DP424" s="2"/>
      <c r="DQ424" s="2"/>
      <c r="DR424" s="2"/>
      <c r="DS424" s="2"/>
      <c r="DT424" s="2"/>
      <c r="DU424" s="2"/>
      <c r="DV424" s="2"/>
      <c r="DW424" s="2"/>
      <c r="DX424" s="2"/>
      <c r="DY424" s="2"/>
      <c r="DZ424" s="2"/>
      <c r="EA424" s="2"/>
      <c r="EB424" s="2"/>
      <c r="EC424" s="2"/>
      <c r="ED424" s="2"/>
      <c r="EE424" s="2"/>
      <c r="EF424" s="2"/>
      <c r="EG424" s="2"/>
      <c r="EH424" s="2"/>
      <c r="EI424" s="2"/>
      <c r="EJ424" s="2"/>
      <c r="EK424" s="2"/>
      <c r="EL424" s="2"/>
      <c r="EM424" s="2"/>
      <c r="EN424" s="2"/>
      <c r="EO424" s="2"/>
      <c r="EP424" s="2"/>
      <c r="EQ424" s="2"/>
      <c r="ER424" s="2"/>
      <c r="ES424" s="2"/>
      <c r="ET424" s="2"/>
      <c r="EU424" s="2"/>
      <c r="EV424" s="2"/>
      <c r="EW424" s="2"/>
      <c r="EX424" s="2"/>
      <c r="EY424" s="2"/>
      <c r="EZ424" s="2"/>
      <c r="FA424" s="2"/>
      <c r="FB424" s="2"/>
      <c r="FC424" s="2"/>
      <c r="FD424" s="2"/>
      <c r="FE424" s="2"/>
      <c r="FF424" s="2"/>
      <c r="FG424" s="2"/>
      <c r="FH424" s="2"/>
      <c r="FI424" s="2"/>
      <c r="FJ424" s="2"/>
      <c r="FK424" s="2"/>
      <c r="FL424" s="2"/>
      <c r="FM424" s="2"/>
      <c r="FN424" s="2"/>
      <c r="FO424" s="2"/>
      <c r="FP424" s="2"/>
      <c r="FQ424" s="2"/>
      <c r="FR424" s="2"/>
      <c r="FS424" s="2"/>
      <c r="FT424" s="2"/>
      <c r="FU424" s="2"/>
      <c r="FV424" s="2"/>
      <c r="FW424" s="2"/>
      <c r="FX424" s="2"/>
      <c r="FY424" s="2"/>
      <c r="FZ424" s="2"/>
      <c r="GA424" s="2"/>
      <c r="GB424" s="2"/>
      <c r="GC424" s="2"/>
      <c r="GD424" s="2"/>
      <c r="GE424" s="2"/>
      <c r="GF424" s="2"/>
      <c r="GG424" s="2"/>
      <c r="GH424" s="2"/>
      <c r="GI424" s="2"/>
      <c r="GJ424" s="2"/>
      <c r="GK424" s="2"/>
      <c r="GL424" s="2"/>
      <c r="GM424" s="2"/>
      <c r="GN424" s="2"/>
    </row>
    <row r="425" spans="1:196" ht="50.25" customHeight="1">
      <c r="A425" s="7">
        <v>424</v>
      </c>
      <c r="B425" s="146" t="s">
        <v>999</v>
      </c>
      <c r="C425" s="88" t="s">
        <v>1223</v>
      </c>
      <c r="D425" s="45" t="s">
        <v>1291</v>
      </c>
      <c r="E425" s="45" t="s">
        <v>1292</v>
      </c>
      <c r="F425" s="65" t="s">
        <v>1277</v>
      </c>
      <c r="G425" s="45" t="s">
        <v>436</v>
      </c>
      <c r="H425" s="13">
        <v>2022</v>
      </c>
      <c r="I425" s="47" t="s">
        <v>1293</v>
      </c>
      <c r="J425" s="11"/>
    </row>
    <row r="426" spans="1:196" ht="57.75" customHeight="1">
      <c r="A426" s="7">
        <v>425</v>
      </c>
      <c r="B426" s="146" t="s">
        <v>999</v>
      </c>
      <c r="C426" s="88" t="s">
        <v>1223</v>
      </c>
      <c r="D426" s="45" t="s">
        <v>1294</v>
      </c>
      <c r="E426" s="45" t="s">
        <v>1255</v>
      </c>
      <c r="F426" s="64" t="s">
        <v>1283</v>
      </c>
      <c r="G426" s="45" t="s">
        <v>215</v>
      </c>
      <c r="H426" s="13">
        <v>2023</v>
      </c>
      <c r="I426" s="47" t="s">
        <v>701</v>
      </c>
      <c r="J426" s="11"/>
    </row>
    <row r="427" spans="1:196" ht="67.5">
      <c r="A427" s="7">
        <v>426</v>
      </c>
      <c r="B427" s="146" t="s">
        <v>999</v>
      </c>
      <c r="C427" s="88" t="s">
        <v>1223</v>
      </c>
      <c r="D427" s="45" t="s">
        <v>1295</v>
      </c>
      <c r="E427" s="45" t="s">
        <v>1296</v>
      </c>
      <c r="F427" s="64" t="s">
        <v>1297</v>
      </c>
      <c r="G427" s="45" t="s">
        <v>215</v>
      </c>
      <c r="H427" s="13">
        <v>2023</v>
      </c>
      <c r="I427" s="47" t="s">
        <v>1298</v>
      </c>
      <c r="J427" s="11"/>
    </row>
    <row r="428" spans="1:196" ht="56.25">
      <c r="A428" s="7">
        <v>427</v>
      </c>
      <c r="B428" s="146" t="s">
        <v>999</v>
      </c>
      <c r="C428" s="88" t="s">
        <v>1223</v>
      </c>
      <c r="D428" s="45" t="s">
        <v>1299</v>
      </c>
      <c r="E428" s="45" t="s">
        <v>1300</v>
      </c>
      <c r="F428" s="65" t="s">
        <v>1277</v>
      </c>
      <c r="G428" s="45" t="s">
        <v>219</v>
      </c>
      <c r="H428" s="13">
        <v>2023</v>
      </c>
      <c r="I428" s="47" t="s">
        <v>1301</v>
      </c>
      <c r="J428" s="11"/>
    </row>
    <row r="429" spans="1:196" ht="56.25">
      <c r="A429" s="7">
        <v>428</v>
      </c>
      <c r="B429" s="146" t="s">
        <v>999</v>
      </c>
      <c r="C429" s="88" t="s">
        <v>1223</v>
      </c>
      <c r="D429" s="45" t="s">
        <v>1302</v>
      </c>
      <c r="E429" s="45" t="s">
        <v>1292</v>
      </c>
      <c r="F429" s="65" t="s">
        <v>1277</v>
      </c>
      <c r="G429" s="45" t="s">
        <v>219</v>
      </c>
      <c r="H429" s="13">
        <v>2023</v>
      </c>
      <c r="I429" s="47" t="s">
        <v>1303</v>
      </c>
      <c r="J429" s="11"/>
    </row>
    <row r="430" spans="1:196" ht="50.25" customHeight="1">
      <c r="A430" s="7">
        <v>429</v>
      </c>
      <c r="B430" s="146" t="s">
        <v>999</v>
      </c>
      <c r="C430" s="88" t="s">
        <v>1223</v>
      </c>
      <c r="D430" s="45" t="s">
        <v>1304</v>
      </c>
      <c r="E430" s="45" t="s">
        <v>1230</v>
      </c>
      <c r="F430" s="64" t="s">
        <v>1283</v>
      </c>
      <c r="G430" s="45" t="s">
        <v>219</v>
      </c>
      <c r="H430" s="13">
        <v>2023</v>
      </c>
      <c r="I430" s="47" t="s">
        <v>1305</v>
      </c>
      <c r="J430" s="11"/>
    </row>
    <row r="431" spans="1:196" ht="67.5">
      <c r="A431" s="7">
        <v>430</v>
      </c>
      <c r="B431" s="146" t="s">
        <v>999</v>
      </c>
      <c r="C431" s="88" t="s">
        <v>1223</v>
      </c>
      <c r="D431" s="45" t="s">
        <v>1306</v>
      </c>
      <c r="E431" s="45" t="s">
        <v>1238</v>
      </c>
      <c r="F431" s="64" t="s">
        <v>1283</v>
      </c>
      <c r="G431" s="45" t="s">
        <v>219</v>
      </c>
      <c r="H431" s="13">
        <v>2023</v>
      </c>
      <c r="I431" s="47" t="s">
        <v>1307</v>
      </c>
      <c r="J431" s="11"/>
    </row>
    <row r="432" spans="1:196" ht="55.5" customHeight="1">
      <c r="A432" s="7">
        <v>431</v>
      </c>
      <c r="B432" s="146" t="s">
        <v>999</v>
      </c>
      <c r="C432" s="88" t="s">
        <v>1223</v>
      </c>
      <c r="D432" s="45" t="s">
        <v>1308</v>
      </c>
      <c r="E432" s="90" t="s">
        <v>1238</v>
      </c>
      <c r="F432" s="64" t="s">
        <v>1283</v>
      </c>
      <c r="G432" s="45" t="s">
        <v>571</v>
      </c>
      <c r="H432" s="13">
        <v>2023</v>
      </c>
      <c r="I432" s="152" t="s">
        <v>1309</v>
      </c>
      <c r="J432" s="18"/>
    </row>
    <row r="433" spans="1:10" ht="54" customHeight="1">
      <c r="A433" s="7">
        <v>432</v>
      </c>
      <c r="B433" s="146" t="s">
        <v>999</v>
      </c>
      <c r="C433" s="88" t="s">
        <v>1223</v>
      </c>
      <c r="D433" s="45" t="s">
        <v>1310</v>
      </c>
      <c r="E433" s="90" t="s">
        <v>1311</v>
      </c>
      <c r="F433" s="64" t="s">
        <v>1283</v>
      </c>
      <c r="G433" s="45" t="s">
        <v>571</v>
      </c>
      <c r="H433" s="13">
        <v>2023</v>
      </c>
      <c r="I433" s="152" t="s">
        <v>1312</v>
      </c>
      <c r="J433" s="18"/>
    </row>
    <row r="434" spans="1:10" ht="77.25" customHeight="1">
      <c r="A434" s="7">
        <v>433</v>
      </c>
      <c r="B434" s="146" t="s">
        <v>999</v>
      </c>
      <c r="C434" s="88" t="s">
        <v>1223</v>
      </c>
      <c r="D434" s="45" t="s">
        <v>1313</v>
      </c>
      <c r="E434" s="90" t="s">
        <v>1314</v>
      </c>
      <c r="F434" s="64" t="s">
        <v>1283</v>
      </c>
      <c r="G434" s="90" t="s">
        <v>776</v>
      </c>
      <c r="H434" s="17">
        <v>2024</v>
      </c>
      <c r="I434" s="153" t="s">
        <v>1315</v>
      </c>
      <c r="J434" s="19"/>
    </row>
    <row r="435" spans="1:10" ht="67.5">
      <c r="A435" s="7">
        <v>434</v>
      </c>
      <c r="B435" s="146" t="s">
        <v>1316</v>
      </c>
      <c r="C435" s="45" t="s">
        <v>1317</v>
      </c>
      <c r="D435" s="45" t="s">
        <v>1318</v>
      </c>
      <c r="E435" s="45" t="s">
        <v>1319</v>
      </c>
      <c r="F435" s="72" t="s">
        <v>1320</v>
      </c>
      <c r="G435" s="45" t="s">
        <v>1321</v>
      </c>
      <c r="H435" s="13">
        <v>2016</v>
      </c>
      <c r="I435" s="47" t="s">
        <v>1322</v>
      </c>
      <c r="J435" s="4"/>
    </row>
    <row r="436" spans="1:10" ht="75.75" customHeight="1">
      <c r="A436" s="7">
        <v>435</v>
      </c>
      <c r="B436" s="146" t="s">
        <v>1316</v>
      </c>
      <c r="C436" s="45" t="s">
        <v>1317</v>
      </c>
      <c r="D436" s="45" t="s">
        <v>1323</v>
      </c>
      <c r="E436" s="45" t="s">
        <v>1324</v>
      </c>
      <c r="F436" s="72" t="s">
        <v>1320</v>
      </c>
      <c r="G436" s="45" t="s">
        <v>1325</v>
      </c>
      <c r="H436" s="13">
        <v>2016</v>
      </c>
      <c r="I436" s="47" t="s">
        <v>1326</v>
      </c>
      <c r="J436" s="4"/>
    </row>
    <row r="437" spans="1:10" ht="78.75">
      <c r="A437" s="7">
        <v>436</v>
      </c>
      <c r="B437" s="146" t="s">
        <v>1316</v>
      </c>
      <c r="C437" s="45" t="s">
        <v>1317</v>
      </c>
      <c r="D437" s="45" t="s">
        <v>1327</v>
      </c>
      <c r="E437" s="45" t="s">
        <v>1319</v>
      </c>
      <c r="F437" s="72" t="s">
        <v>1320</v>
      </c>
      <c r="G437" s="86" t="s">
        <v>245</v>
      </c>
      <c r="H437" s="13">
        <v>2017</v>
      </c>
      <c r="I437" s="47" t="s">
        <v>1328</v>
      </c>
      <c r="J437" s="4"/>
    </row>
    <row r="438" spans="1:10" ht="86.25" customHeight="1">
      <c r="A438" s="7">
        <v>437</v>
      </c>
      <c r="B438" s="146" t="s">
        <v>1316</v>
      </c>
      <c r="C438" s="45" t="s">
        <v>1317</v>
      </c>
      <c r="D438" s="88" t="s">
        <v>1329</v>
      </c>
      <c r="E438" s="88" t="s">
        <v>1330</v>
      </c>
      <c r="F438" s="72" t="s">
        <v>1331</v>
      </c>
      <c r="G438" s="45" t="s">
        <v>49</v>
      </c>
      <c r="H438" s="13">
        <v>2018</v>
      </c>
      <c r="I438" s="47" t="s">
        <v>1332</v>
      </c>
      <c r="J438" s="4"/>
    </row>
    <row r="439" spans="1:10" ht="63">
      <c r="A439" s="7">
        <v>438</v>
      </c>
      <c r="B439" s="146" t="s">
        <v>1316</v>
      </c>
      <c r="C439" s="45" t="s">
        <v>1317</v>
      </c>
      <c r="D439" s="86" t="s">
        <v>1333</v>
      </c>
      <c r="E439" s="86" t="s">
        <v>1324</v>
      </c>
      <c r="F439" s="73" t="s">
        <v>1334</v>
      </c>
      <c r="G439" s="45" t="s">
        <v>49</v>
      </c>
      <c r="H439" s="10">
        <v>2018</v>
      </c>
      <c r="I439" s="47" t="s">
        <v>1335</v>
      </c>
      <c r="J439" s="4"/>
    </row>
    <row r="440" spans="1:10" ht="63">
      <c r="A440" s="7">
        <v>439</v>
      </c>
      <c r="B440" s="146" t="s">
        <v>1316</v>
      </c>
      <c r="C440" s="45" t="s">
        <v>1317</v>
      </c>
      <c r="D440" s="45" t="s">
        <v>1336</v>
      </c>
      <c r="E440" s="45" t="s">
        <v>1337</v>
      </c>
      <c r="F440" s="66" t="s">
        <v>1338</v>
      </c>
      <c r="G440" s="45" t="s">
        <v>49</v>
      </c>
      <c r="H440" s="13">
        <v>2018</v>
      </c>
      <c r="I440" s="47" t="s">
        <v>1339</v>
      </c>
      <c r="J440" s="4"/>
    </row>
    <row r="441" spans="1:10" ht="63">
      <c r="A441" s="7">
        <v>440</v>
      </c>
      <c r="B441" s="146" t="s">
        <v>1316</v>
      </c>
      <c r="C441" s="45" t="s">
        <v>1317</v>
      </c>
      <c r="D441" s="88" t="s">
        <v>1340</v>
      </c>
      <c r="E441" s="45" t="s">
        <v>1341</v>
      </c>
      <c r="F441" s="72" t="s">
        <v>1320</v>
      </c>
      <c r="G441" s="96" t="s">
        <v>1128</v>
      </c>
      <c r="H441" s="13">
        <v>2019</v>
      </c>
      <c r="I441" s="47" t="s">
        <v>1342</v>
      </c>
      <c r="J441" s="4"/>
    </row>
    <row r="442" spans="1:10" ht="94.5">
      <c r="A442" s="7">
        <v>441</v>
      </c>
      <c r="B442" s="146" t="s">
        <v>1316</v>
      </c>
      <c r="C442" s="45" t="s">
        <v>1317</v>
      </c>
      <c r="D442" s="45" t="s">
        <v>1343</v>
      </c>
      <c r="E442" s="45" t="s">
        <v>1344</v>
      </c>
      <c r="F442" s="72" t="s">
        <v>1320</v>
      </c>
      <c r="G442" s="96" t="s">
        <v>1128</v>
      </c>
      <c r="H442" s="13">
        <v>2019</v>
      </c>
      <c r="I442" s="47" t="s">
        <v>1345</v>
      </c>
      <c r="J442" s="4"/>
    </row>
    <row r="443" spans="1:10" ht="67.5">
      <c r="A443" s="7">
        <v>442</v>
      </c>
      <c r="B443" s="146" t="s">
        <v>1316</v>
      </c>
      <c r="C443" s="45" t="s">
        <v>1317</v>
      </c>
      <c r="D443" s="45" t="s">
        <v>1346</v>
      </c>
      <c r="E443" s="45" t="s">
        <v>1347</v>
      </c>
      <c r="F443" s="72" t="s">
        <v>1348</v>
      </c>
      <c r="G443" s="45" t="s">
        <v>501</v>
      </c>
      <c r="H443" s="13">
        <v>2019</v>
      </c>
      <c r="I443" s="47" t="s">
        <v>1349</v>
      </c>
      <c r="J443" s="4"/>
    </row>
    <row r="444" spans="1:10" ht="63.75">
      <c r="A444" s="7">
        <v>443</v>
      </c>
      <c r="B444" s="146" t="s">
        <v>1316</v>
      </c>
      <c r="C444" s="45" t="s">
        <v>1317</v>
      </c>
      <c r="D444" s="45" t="s">
        <v>1350</v>
      </c>
      <c r="E444" s="45" t="s">
        <v>1351</v>
      </c>
      <c r="F444" s="64" t="s">
        <v>1352</v>
      </c>
      <c r="G444" s="45" t="s">
        <v>109</v>
      </c>
      <c r="H444" s="13">
        <v>2020</v>
      </c>
      <c r="I444" s="47" t="s">
        <v>1353</v>
      </c>
      <c r="J444" s="4"/>
    </row>
    <row r="445" spans="1:10" ht="78.75">
      <c r="A445" s="7">
        <v>444</v>
      </c>
      <c r="B445" s="146" t="s">
        <v>1316</v>
      </c>
      <c r="C445" s="45" t="s">
        <v>1317</v>
      </c>
      <c r="D445" s="45" t="s">
        <v>1354</v>
      </c>
      <c r="E445" s="45" t="s">
        <v>1355</v>
      </c>
      <c r="F445" s="72" t="s">
        <v>1356</v>
      </c>
      <c r="G445" s="45" t="s">
        <v>1031</v>
      </c>
      <c r="H445" s="13">
        <v>2021</v>
      </c>
      <c r="I445" s="47" t="s">
        <v>1357</v>
      </c>
      <c r="J445" s="4"/>
    </row>
    <row r="446" spans="1:10" ht="67.5">
      <c r="A446" s="7">
        <v>445</v>
      </c>
      <c r="B446" s="146" t="s">
        <v>1316</v>
      </c>
      <c r="C446" s="45" t="s">
        <v>1317</v>
      </c>
      <c r="D446" s="45" t="s">
        <v>1358</v>
      </c>
      <c r="E446" s="45" t="s">
        <v>1359</v>
      </c>
      <c r="F446" s="72" t="s">
        <v>1360</v>
      </c>
      <c r="G446" s="45" t="s">
        <v>1031</v>
      </c>
      <c r="H446" s="13">
        <v>2021</v>
      </c>
      <c r="I446" s="47" t="s">
        <v>1361</v>
      </c>
      <c r="J446" s="4"/>
    </row>
    <row r="447" spans="1:10" ht="78.75">
      <c r="A447" s="7">
        <v>446</v>
      </c>
      <c r="B447" s="146" t="s">
        <v>1316</v>
      </c>
      <c r="C447" s="45" t="s">
        <v>1317</v>
      </c>
      <c r="D447" s="45" t="s">
        <v>1362</v>
      </c>
      <c r="E447" s="45" t="s">
        <v>1337</v>
      </c>
      <c r="F447" s="74" t="s">
        <v>1352</v>
      </c>
      <c r="G447" s="45" t="s">
        <v>215</v>
      </c>
      <c r="H447" s="13">
        <v>2023</v>
      </c>
      <c r="I447" s="47" t="s">
        <v>1363</v>
      </c>
      <c r="J447" s="4"/>
    </row>
    <row r="448" spans="1:10" ht="78.75">
      <c r="A448" s="7">
        <v>447</v>
      </c>
      <c r="B448" s="146" t="s">
        <v>1316</v>
      </c>
      <c r="C448" s="45" t="s">
        <v>1317</v>
      </c>
      <c r="D448" s="45" t="s">
        <v>1364</v>
      </c>
      <c r="E448" s="45" t="s">
        <v>1365</v>
      </c>
      <c r="F448" s="72" t="s">
        <v>1320</v>
      </c>
      <c r="G448" s="45" t="s">
        <v>49</v>
      </c>
      <c r="H448" s="13">
        <v>2018</v>
      </c>
      <c r="I448" s="47" t="s">
        <v>1366</v>
      </c>
      <c r="J448" s="4"/>
    </row>
    <row r="449" spans="1:10" ht="76.5">
      <c r="A449" s="7">
        <v>448</v>
      </c>
      <c r="B449" s="146" t="s">
        <v>1316</v>
      </c>
      <c r="C449" s="45" t="s">
        <v>1317</v>
      </c>
      <c r="D449" s="45" t="s">
        <v>1367</v>
      </c>
      <c r="E449" s="45" t="s">
        <v>1368</v>
      </c>
      <c r="F449" s="72" t="s">
        <v>1369</v>
      </c>
      <c r="G449" s="45" t="s">
        <v>77</v>
      </c>
      <c r="H449" s="13">
        <v>2019</v>
      </c>
      <c r="I449" s="47" t="s">
        <v>1370</v>
      </c>
      <c r="J449" s="4"/>
    </row>
    <row r="450" spans="1:10" ht="64.5">
      <c r="A450" s="7">
        <v>449</v>
      </c>
      <c r="B450" s="146" t="s">
        <v>1316</v>
      </c>
      <c r="C450" s="45" t="s">
        <v>1317</v>
      </c>
      <c r="D450" s="45" t="s">
        <v>1371</v>
      </c>
      <c r="E450" s="45" t="s">
        <v>1372</v>
      </c>
      <c r="F450" s="74" t="s">
        <v>1352</v>
      </c>
      <c r="G450" s="45" t="s">
        <v>109</v>
      </c>
      <c r="H450" s="13">
        <v>2020</v>
      </c>
      <c r="I450" s="47" t="s">
        <v>1373</v>
      </c>
      <c r="J450" s="4"/>
    </row>
    <row r="451" spans="1:10" ht="64.5">
      <c r="A451" s="7">
        <v>450</v>
      </c>
      <c r="B451" s="146" t="s">
        <v>1316</v>
      </c>
      <c r="C451" s="45" t="s">
        <v>1317</v>
      </c>
      <c r="D451" s="45" t="s">
        <v>1374</v>
      </c>
      <c r="E451" s="88" t="s">
        <v>1375</v>
      </c>
      <c r="F451" s="74" t="s">
        <v>1352</v>
      </c>
      <c r="G451" s="86" t="s">
        <v>121</v>
      </c>
      <c r="H451" s="13">
        <v>2020</v>
      </c>
      <c r="I451" s="47" t="s">
        <v>1376</v>
      </c>
      <c r="J451" s="4"/>
    </row>
    <row r="452" spans="1:10" ht="67.5">
      <c r="A452" s="7">
        <v>451</v>
      </c>
      <c r="B452" s="146" t="s">
        <v>1316</v>
      </c>
      <c r="C452" s="45" t="s">
        <v>1317</v>
      </c>
      <c r="D452" s="45" t="s">
        <v>1377</v>
      </c>
      <c r="E452" s="45" t="s">
        <v>1378</v>
      </c>
      <c r="F452" s="72" t="s">
        <v>1379</v>
      </c>
      <c r="G452" s="86" t="s">
        <v>134</v>
      </c>
      <c r="H452" s="13">
        <v>2020</v>
      </c>
      <c r="I452" s="47" t="s">
        <v>1380</v>
      </c>
      <c r="J452" s="4"/>
    </row>
    <row r="453" spans="1:10" ht="67.5">
      <c r="A453" s="7">
        <v>452</v>
      </c>
      <c r="B453" s="146" t="s">
        <v>1316</v>
      </c>
      <c r="C453" s="45" t="s">
        <v>1317</v>
      </c>
      <c r="D453" s="45" t="s">
        <v>1381</v>
      </c>
      <c r="E453" s="45" t="s">
        <v>1382</v>
      </c>
      <c r="F453" s="72" t="s">
        <v>1379</v>
      </c>
      <c r="G453" s="86" t="s">
        <v>134</v>
      </c>
      <c r="H453" s="13">
        <v>2020</v>
      </c>
      <c r="I453" s="47" t="s">
        <v>1383</v>
      </c>
      <c r="J453" s="4"/>
    </row>
    <row r="454" spans="1:10" ht="67.5">
      <c r="A454" s="7">
        <v>453</v>
      </c>
      <c r="B454" s="146" t="s">
        <v>1316</v>
      </c>
      <c r="C454" s="45" t="s">
        <v>1317</v>
      </c>
      <c r="D454" s="45" t="s">
        <v>1384</v>
      </c>
      <c r="E454" s="45" t="s">
        <v>1351</v>
      </c>
      <c r="F454" s="72" t="s">
        <v>1385</v>
      </c>
      <c r="G454" s="86" t="s">
        <v>134</v>
      </c>
      <c r="H454" s="13">
        <v>2020</v>
      </c>
      <c r="I454" s="47" t="s">
        <v>1386</v>
      </c>
      <c r="J454" s="4"/>
    </row>
    <row r="455" spans="1:10" ht="67.5">
      <c r="A455" s="7">
        <v>454</v>
      </c>
      <c r="B455" s="146" t="s">
        <v>1316</v>
      </c>
      <c r="C455" s="45" t="s">
        <v>1317</v>
      </c>
      <c r="D455" s="45" t="s">
        <v>1387</v>
      </c>
      <c r="E455" s="45" t="s">
        <v>1388</v>
      </c>
      <c r="F455" s="72" t="s">
        <v>1389</v>
      </c>
      <c r="G455" s="45" t="s">
        <v>140</v>
      </c>
      <c r="H455" s="13">
        <v>2020</v>
      </c>
      <c r="I455" s="47" t="s">
        <v>1390</v>
      </c>
      <c r="J455" s="4"/>
    </row>
    <row r="456" spans="1:10" ht="94.5">
      <c r="A456" s="7">
        <v>455</v>
      </c>
      <c r="B456" s="146" t="s">
        <v>1316</v>
      </c>
      <c r="C456" s="45" t="s">
        <v>1317</v>
      </c>
      <c r="D456" s="45" t="s">
        <v>1391</v>
      </c>
      <c r="E456" s="45" t="s">
        <v>1392</v>
      </c>
      <c r="F456" s="72" t="s">
        <v>1379</v>
      </c>
      <c r="G456" s="45" t="s">
        <v>140</v>
      </c>
      <c r="H456" s="13">
        <v>2020</v>
      </c>
      <c r="I456" s="47" t="s">
        <v>1393</v>
      </c>
      <c r="J456" s="4"/>
    </row>
    <row r="457" spans="1:10" ht="78.75">
      <c r="A457" s="7">
        <v>456</v>
      </c>
      <c r="B457" s="146" t="s">
        <v>1316</v>
      </c>
      <c r="C457" s="45" t="s">
        <v>1317</v>
      </c>
      <c r="D457" s="45" t="s">
        <v>1394</v>
      </c>
      <c r="E457" s="45" t="s">
        <v>1395</v>
      </c>
      <c r="F457" s="72" t="s">
        <v>1396</v>
      </c>
      <c r="G457" s="45" t="s">
        <v>140</v>
      </c>
      <c r="H457" s="13">
        <v>2020</v>
      </c>
      <c r="I457" s="47" t="s">
        <v>1397</v>
      </c>
      <c r="J457" s="4"/>
    </row>
    <row r="458" spans="1:10" ht="90">
      <c r="A458" s="7">
        <v>457</v>
      </c>
      <c r="B458" s="146" t="s">
        <v>1316</v>
      </c>
      <c r="C458" s="45" t="s">
        <v>1317</v>
      </c>
      <c r="D458" s="45" t="s">
        <v>1398</v>
      </c>
      <c r="E458" s="45" t="s">
        <v>1399</v>
      </c>
      <c r="F458" s="74" t="s">
        <v>1400</v>
      </c>
      <c r="G458" s="45" t="s">
        <v>157</v>
      </c>
      <c r="H458" s="13">
        <v>2021</v>
      </c>
      <c r="I458" s="47" t="s">
        <v>1401</v>
      </c>
      <c r="J458" s="4"/>
    </row>
    <row r="459" spans="1:10" ht="67.5">
      <c r="A459" s="7">
        <v>458</v>
      </c>
      <c r="B459" s="146" t="s">
        <v>1316</v>
      </c>
      <c r="C459" s="45" t="s">
        <v>1317</v>
      </c>
      <c r="D459" s="45" t="s">
        <v>1402</v>
      </c>
      <c r="E459" s="45" t="s">
        <v>1399</v>
      </c>
      <c r="F459" s="74" t="s">
        <v>1400</v>
      </c>
      <c r="G459" s="45" t="s">
        <v>157</v>
      </c>
      <c r="H459" s="13">
        <v>2021</v>
      </c>
      <c r="I459" s="47" t="s">
        <v>1403</v>
      </c>
      <c r="J459" s="4"/>
    </row>
    <row r="460" spans="1:10" ht="78.75">
      <c r="A460" s="7">
        <v>459</v>
      </c>
      <c r="B460" s="146" t="s">
        <v>1316</v>
      </c>
      <c r="C460" s="45" t="s">
        <v>1317</v>
      </c>
      <c r="D460" s="45" t="s">
        <v>1404</v>
      </c>
      <c r="E460" s="45" t="s">
        <v>1405</v>
      </c>
      <c r="F460" s="72" t="s">
        <v>1406</v>
      </c>
      <c r="G460" s="45" t="s">
        <v>381</v>
      </c>
      <c r="H460" s="13">
        <v>2021</v>
      </c>
      <c r="I460" s="47" t="s">
        <v>1407</v>
      </c>
      <c r="J460" s="4"/>
    </row>
    <row r="461" spans="1:10" ht="90">
      <c r="A461" s="7">
        <v>460</v>
      </c>
      <c r="B461" s="146" t="s">
        <v>1316</v>
      </c>
      <c r="C461" s="45" t="s">
        <v>1317</v>
      </c>
      <c r="D461" s="45" t="s">
        <v>1408</v>
      </c>
      <c r="E461" s="45" t="s">
        <v>1409</v>
      </c>
      <c r="F461" s="74" t="s">
        <v>1352</v>
      </c>
      <c r="G461" s="45" t="s">
        <v>189</v>
      </c>
      <c r="H461" s="13">
        <v>2022</v>
      </c>
      <c r="I461" s="47" t="s">
        <v>1410</v>
      </c>
      <c r="J461" s="4"/>
    </row>
    <row r="462" spans="1:10" ht="78.75">
      <c r="A462" s="7">
        <v>461</v>
      </c>
      <c r="B462" s="146" t="s">
        <v>1316</v>
      </c>
      <c r="C462" s="45" t="s">
        <v>1317</v>
      </c>
      <c r="D462" s="45" t="s">
        <v>1411</v>
      </c>
      <c r="E462" s="45" t="s">
        <v>1412</v>
      </c>
      <c r="F462" s="74" t="s">
        <v>1400</v>
      </c>
      <c r="G462" s="45" t="s">
        <v>189</v>
      </c>
      <c r="H462" s="13">
        <v>2022</v>
      </c>
      <c r="I462" s="47" t="s">
        <v>1413</v>
      </c>
      <c r="J462" s="4"/>
    </row>
    <row r="463" spans="1:10" ht="78.75">
      <c r="A463" s="7">
        <v>462</v>
      </c>
      <c r="B463" s="146" t="s">
        <v>1316</v>
      </c>
      <c r="C463" s="45" t="s">
        <v>1317</v>
      </c>
      <c r="D463" s="45" t="s">
        <v>1414</v>
      </c>
      <c r="E463" s="45" t="s">
        <v>1415</v>
      </c>
      <c r="F463" s="74" t="s">
        <v>1352</v>
      </c>
      <c r="G463" s="45" t="s">
        <v>189</v>
      </c>
      <c r="H463" s="13">
        <v>2022</v>
      </c>
      <c r="I463" s="47" t="s">
        <v>1416</v>
      </c>
      <c r="J463" s="4"/>
    </row>
    <row r="464" spans="1:10" ht="78.75">
      <c r="A464" s="7">
        <v>463</v>
      </c>
      <c r="B464" s="146" t="s">
        <v>1316</v>
      </c>
      <c r="C464" s="45" t="s">
        <v>1317</v>
      </c>
      <c r="D464" s="45" t="s">
        <v>1417</v>
      </c>
      <c r="E464" s="45" t="s">
        <v>1418</v>
      </c>
      <c r="F464" s="72" t="s">
        <v>1419</v>
      </c>
      <c r="G464" s="45" t="s">
        <v>189</v>
      </c>
      <c r="H464" s="13">
        <v>2022</v>
      </c>
      <c r="I464" s="47" t="s">
        <v>1420</v>
      </c>
      <c r="J464" s="4"/>
    </row>
    <row r="465" spans="1:10" ht="90">
      <c r="A465" s="7">
        <v>464</v>
      </c>
      <c r="B465" s="146" t="s">
        <v>1316</v>
      </c>
      <c r="C465" s="45" t="s">
        <v>1317</v>
      </c>
      <c r="D465" s="45" t="s">
        <v>1421</v>
      </c>
      <c r="E465" s="45" t="s">
        <v>1422</v>
      </c>
      <c r="F465" s="72" t="s">
        <v>1423</v>
      </c>
      <c r="G465" s="45" t="s">
        <v>189</v>
      </c>
      <c r="H465" s="13">
        <v>2022</v>
      </c>
      <c r="I465" s="47" t="s">
        <v>1424</v>
      </c>
      <c r="J465" s="4"/>
    </row>
    <row r="466" spans="1:10" ht="78.75">
      <c r="A466" s="7">
        <v>465</v>
      </c>
      <c r="B466" s="146" t="s">
        <v>1316</v>
      </c>
      <c r="C466" s="45" t="s">
        <v>1317</v>
      </c>
      <c r="D466" s="45" t="s">
        <v>1425</v>
      </c>
      <c r="E466" s="45" t="s">
        <v>1426</v>
      </c>
      <c r="F466" s="74" t="s">
        <v>1352</v>
      </c>
      <c r="G466" s="45" t="s">
        <v>189</v>
      </c>
      <c r="H466" s="13">
        <v>2022</v>
      </c>
      <c r="I466" s="47" t="s">
        <v>1427</v>
      </c>
      <c r="J466" s="4"/>
    </row>
    <row r="467" spans="1:10" ht="64.5">
      <c r="A467" s="7">
        <v>466</v>
      </c>
      <c r="B467" s="146" t="s">
        <v>1316</v>
      </c>
      <c r="C467" s="45" t="s">
        <v>1317</v>
      </c>
      <c r="D467" s="45" t="s">
        <v>1428</v>
      </c>
      <c r="E467" s="45" t="s">
        <v>1429</v>
      </c>
      <c r="F467" s="74" t="s">
        <v>1352</v>
      </c>
      <c r="G467" s="45" t="s">
        <v>189</v>
      </c>
      <c r="H467" s="13">
        <v>2022</v>
      </c>
      <c r="I467" s="47" t="s">
        <v>1430</v>
      </c>
      <c r="J467" s="4"/>
    </row>
    <row r="468" spans="1:10" ht="78.75">
      <c r="A468" s="7">
        <v>467</v>
      </c>
      <c r="B468" s="146" t="s">
        <v>1316</v>
      </c>
      <c r="C468" s="45" t="s">
        <v>1317</v>
      </c>
      <c r="D468" s="45" t="s">
        <v>1431</v>
      </c>
      <c r="E468" s="45" t="s">
        <v>1432</v>
      </c>
      <c r="F468" s="74" t="s">
        <v>1352</v>
      </c>
      <c r="G468" s="45" t="s">
        <v>189</v>
      </c>
      <c r="H468" s="13">
        <v>2022</v>
      </c>
      <c r="I468" s="47" t="s">
        <v>1433</v>
      </c>
      <c r="J468" s="4"/>
    </row>
    <row r="469" spans="1:10" ht="78.75">
      <c r="A469" s="7">
        <v>468</v>
      </c>
      <c r="B469" s="146" t="s">
        <v>1316</v>
      </c>
      <c r="C469" s="45" t="s">
        <v>1317</v>
      </c>
      <c r="D469" s="92" t="s">
        <v>1434</v>
      </c>
      <c r="E469" s="45" t="s">
        <v>1399</v>
      </c>
      <c r="F469" s="72" t="s">
        <v>1419</v>
      </c>
      <c r="G469" s="45" t="s">
        <v>215</v>
      </c>
      <c r="H469" s="13">
        <v>2023</v>
      </c>
      <c r="I469" s="47" t="s">
        <v>1435</v>
      </c>
      <c r="J469" s="4"/>
    </row>
    <row r="470" spans="1:10" ht="67.5">
      <c r="A470" s="7">
        <v>469</v>
      </c>
      <c r="B470" s="146" t="s">
        <v>1316</v>
      </c>
      <c r="C470" s="45" t="s">
        <v>1317</v>
      </c>
      <c r="D470" s="45" t="s">
        <v>1436</v>
      </c>
      <c r="E470" s="45" t="s">
        <v>1415</v>
      </c>
      <c r="F470" s="74" t="s">
        <v>1352</v>
      </c>
      <c r="G470" s="45" t="s">
        <v>215</v>
      </c>
      <c r="H470" s="13">
        <v>2023</v>
      </c>
      <c r="I470" s="47" t="s">
        <v>1437</v>
      </c>
      <c r="J470" s="4"/>
    </row>
    <row r="471" spans="1:10" ht="67.5">
      <c r="A471" s="7">
        <v>470</v>
      </c>
      <c r="B471" s="146" t="s">
        <v>1316</v>
      </c>
      <c r="C471" s="45" t="s">
        <v>1317</v>
      </c>
      <c r="D471" s="45" t="s">
        <v>1438</v>
      </c>
      <c r="E471" s="45" t="s">
        <v>1422</v>
      </c>
      <c r="F471" s="72" t="s">
        <v>1423</v>
      </c>
      <c r="G471" s="45" t="s">
        <v>215</v>
      </c>
      <c r="H471" s="13">
        <v>2023</v>
      </c>
      <c r="I471" s="47" t="s">
        <v>1439</v>
      </c>
      <c r="J471" s="4"/>
    </row>
    <row r="472" spans="1:10" ht="78.75">
      <c r="A472" s="7">
        <v>471</v>
      </c>
      <c r="B472" s="146" t="s">
        <v>1316</v>
      </c>
      <c r="C472" s="45" t="s">
        <v>1317</v>
      </c>
      <c r="D472" s="45" t="s">
        <v>1440</v>
      </c>
      <c r="E472" s="45" t="s">
        <v>1441</v>
      </c>
      <c r="F472" s="72" t="s">
        <v>1423</v>
      </c>
      <c r="G472" s="45" t="s">
        <v>215</v>
      </c>
      <c r="H472" s="13">
        <v>2023</v>
      </c>
      <c r="I472" s="47" t="s">
        <v>1442</v>
      </c>
      <c r="J472" s="4"/>
    </row>
    <row r="473" spans="1:10" ht="63">
      <c r="A473" s="7">
        <v>472</v>
      </c>
      <c r="B473" s="146" t="s">
        <v>1316</v>
      </c>
      <c r="C473" s="45" t="s">
        <v>1317</v>
      </c>
      <c r="D473" s="45" t="s">
        <v>1443</v>
      </c>
      <c r="E473" s="45" t="s">
        <v>1444</v>
      </c>
      <c r="F473" s="72" t="s">
        <v>1423</v>
      </c>
      <c r="G473" s="45" t="s">
        <v>215</v>
      </c>
      <c r="H473" s="13">
        <v>2023</v>
      </c>
      <c r="I473" s="47" t="s">
        <v>1445</v>
      </c>
      <c r="J473" s="4"/>
    </row>
    <row r="474" spans="1:10" ht="67.5">
      <c r="A474" s="7">
        <v>473</v>
      </c>
      <c r="B474" s="146" t="s">
        <v>1316</v>
      </c>
      <c r="C474" s="45" t="s">
        <v>1317</v>
      </c>
      <c r="D474" s="45" t="s">
        <v>1446</v>
      </c>
      <c r="E474" s="45" t="s">
        <v>1418</v>
      </c>
      <c r="F474" s="72" t="s">
        <v>1423</v>
      </c>
      <c r="G474" s="45" t="s">
        <v>215</v>
      </c>
      <c r="H474" s="13">
        <v>2023</v>
      </c>
      <c r="I474" s="47" t="s">
        <v>1447</v>
      </c>
      <c r="J474" s="4"/>
    </row>
    <row r="475" spans="1:10" ht="67.5">
      <c r="A475" s="7">
        <v>474</v>
      </c>
      <c r="B475" s="146" t="s">
        <v>1316</v>
      </c>
      <c r="C475" s="45" t="s">
        <v>1317</v>
      </c>
      <c r="D475" s="45" t="s">
        <v>1448</v>
      </c>
      <c r="E475" s="45" t="s">
        <v>1449</v>
      </c>
      <c r="F475" s="72" t="s">
        <v>1423</v>
      </c>
      <c r="G475" s="45" t="s">
        <v>215</v>
      </c>
      <c r="H475" s="13">
        <v>2023</v>
      </c>
      <c r="I475" s="47" t="s">
        <v>1450</v>
      </c>
      <c r="J475" s="4"/>
    </row>
    <row r="476" spans="1:10" ht="63">
      <c r="A476" s="7">
        <v>475</v>
      </c>
      <c r="B476" s="146" t="s">
        <v>1316</v>
      </c>
      <c r="C476" s="45" t="s">
        <v>1317</v>
      </c>
      <c r="D476" s="45" t="s">
        <v>1451</v>
      </c>
      <c r="E476" s="45" t="s">
        <v>1452</v>
      </c>
      <c r="F476" s="72" t="s">
        <v>1423</v>
      </c>
      <c r="G476" s="45" t="s">
        <v>219</v>
      </c>
      <c r="H476" s="13">
        <v>2023</v>
      </c>
      <c r="I476" s="47" t="s">
        <v>1453</v>
      </c>
      <c r="J476" s="4"/>
    </row>
    <row r="477" spans="1:10" ht="63">
      <c r="A477" s="7">
        <v>476</v>
      </c>
      <c r="B477" s="146" t="s">
        <v>1316</v>
      </c>
      <c r="C477" s="45" t="s">
        <v>1317</v>
      </c>
      <c r="D477" s="45" t="s">
        <v>1454</v>
      </c>
      <c r="E477" s="45" t="s">
        <v>1452</v>
      </c>
      <c r="F477" s="72" t="s">
        <v>1423</v>
      </c>
      <c r="G477" s="45" t="s">
        <v>219</v>
      </c>
      <c r="H477" s="13">
        <v>2023</v>
      </c>
      <c r="I477" s="47" t="s">
        <v>1455</v>
      </c>
      <c r="J477" s="4"/>
    </row>
    <row r="478" spans="1:10" ht="78.75">
      <c r="A478" s="7">
        <v>477</v>
      </c>
      <c r="B478" s="146" t="s">
        <v>1316</v>
      </c>
      <c r="C478" s="45" t="s">
        <v>1317</v>
      </c>
      <c r="D478" s="45" t="s">
        <v>1456</v>
      </c>
      <c r="E478" s="45" t="s">
        <v>1457</v>
      </c>
      <c r="F478" s="72" t="s">
        <v>1352</v>
      </c>
      <c r="G478" s="45" t="s">
        <v>219</v>
      </c>
      <c r="H478" s="13">
        <v>2023</v>
      </c>
      <c r="I478" s="47" t="s">
        <v>1458</v>
      </c>
      <c r="J478" s="4"/>
    </row>
    <row r="479" spans="1:10" ht="63.75">
      <c r="A479" s="7">
        <v>478</v>
      </c>
      <c r="B479" s="146" t="s">
        <v>1316</v>
      </c>
      <c r="C479" s="45" t="s">
        <v>1317</v>
      </c>
      <c r="D479" s="45" t="s">
        <v>1459</v>
      </c>
      <c r="E479" s="45" t="s">
        <v>1426</v>
      </c>
      <c r="F479" s="72" t="s">
        <v>1352</v>
      </c>
      <c r="G479" s="45" t="s">
        <v>219</v>
      </c>
      <c r="H479" s="13">
        <v>2023</v>
      </c>
      <c r="I479" s="47" t="s">
        <v>1460</v>
      </c>
      <c r="J479" s="4"/>
    </row>
    <row r="480" spans="1:10" ht="102">
      <c r="A480" s="7">
        <v>479</v>
      </c>
      <c r="B480" s="146" t="s">
        <v>1316</v>
      </c>
      <c r="C480" s="45" t="s">
        <v>1317</v>
      </c>
      <c r="D480" s="45" t="s">
        <v>1461</v>
      </c>
      <c r="E480" s="45" t="s">
        <v>1462</v>
      </c>
      <c r="F480" s="72" t="s">
        <v>1463</v>
      </c>
      <c r="G480" s="45" t="s">
        <v>219</v>
      </c>
      <c r="H480" s="13">
        <v>2023</v>
      </c>
      <c r="I480" s="47" t="s">
        <v>1464</v>
      </c>
      <c r="J480" s="4"/>
    </row>
    <row r="481" spans="1:10" ht="63.75">
      <c r="A481" s="7">
        <v>480</v>
      </c>
      <c r="B481" s="146" t="s">
        <v>1316</v>
      </c>
      <c r="C481" s="45" t="s">
        <v>1317</v>
      </c>
      <c r="D481" s="45" t="s">
        <v>1465</v>
      </c>
      <c r="E481" s="45" t="s">
        <v>1466</v>
      </c>
      <c r="F481" s="72" t="s">
        <v>1352</v>
      </c>
      <c r="G481" s="45" t="s">
        <v>219</v>
      </c>
      <c r="H481" s="13">
        <v>2023</v>
      </c>
      <c r="I481" s="47" t="s">
        <v>1467</v>
      </c>
      <c r="J481" s="4"/>
    </row>
    <row r="482" spans="1:10" ht="63">
      <c r="A482" s="7">
        <v>481</v>
      </c>
      <c r="B482" s="146" t="s">
        <v>1316</v>
      </c>
      <c r="C482" s="45" t="s">
        <v>1468</v>
      </c>
      <c r="D482" s="45" t="s">
        <v>1469</v>
      </c>
      <c r="E482" s="45" t="s">
        <v>1470</v>
      </c>
      <c r="F482" s="72" t="s">
        <v>1471</v>
      </c>
      <c r="G482" s="45" t="s">
        <v>1325</v>
      </c>
      <c r="H482" s="13">
        <v>2016</v>
      </c>
      <c r="I482" s="47" t="s">
        <v>1472</v>
      </c>
      <c r="J482" s="4"/>
    </row>
    <row r="483" spans="1:10" ht="67.5">
      <c r="A483" s="7">
        <v>482</v>
      </c>
      <c r="B483" s="146" t="s">
        <v>1316</v>
      </c>
      <c r="C483" s="45" t="s">
        <v>1473</v>
      </c>
      <c r="D483" s="45" t="s">
        <v>1474</v>
      </c>
      <c r="E483" s="45" t="s">
        <v>1475</v>
      </c>
      <c r="F483" s="72" t="s">
        <v>1476</v>
      </c>
      <c r="G483" s="45" t="s">
        <v>54</v>
      </c>
      <c r="H483" s="13">
        <v>2018</v>
      </c>
      <c r="I483" s="47" t="s">
        <v>1477</v>
      </c>
      <c r="J483" s="4"/>
    </row>
    <row r="484" spans="1:10" ht="101.25">
      <c r="A484" s="7">
        <v>483</v>
      </c>
      <c r="B484" s="146" t="s">
        <v>1316</v>
      </c>
      <c r="C484" s="45" t="s">
        <v>1473</v>
      </c>
      <c r="D484" s="45" t="s">
        <v>1478</v>
      </c>
      <c r="E484" s="45" t="s">
        <v>1479</v>
      </c>
      <c r="F484" s="72" t="s">
        <v>1480</v>
      </c>
      <c r="G484" s="45" t="s">
        <v>140</v>
      </c>
      <c r="H484" s="13">
        <v>2020</v>
      </c>
      <c r="I484" s="47" t="s">
        <v>1481</v>
      </c>
      <c r="J484" s="4"/>
    </row>
    <row r="485" spans="1:10" ht="78.75">
      <c r="A485" s="7">
        <v>484</v>
      </c>
      <c r="B485" s="146" t="s">
        <v>1316</v>
      </c>
      <c r="C485" s="45" t="s">
        <v>1473</v>
      </c>
      <c r="D485" s="45" t="s">
        <v>1482</v>
      </c>
      <c r="E485" s="45" t="s">
        <v>1347</v>
      </c>
      <c r="F485" s="72" t="s">
        <v>1352</v>
      </c>
      <c r="G485" s="45" t="s">
        <v>189</v>
      </c>
      <c r="H485" s="13">
        <v>2022</v>
      </c>
      <c r="I485" s="47" t="s">
        <v>1483</v>
      </c>
      <c r="J485" s="4"/>
    </row>
    <row r="486" spans="1:10" ht="78.75">
      <c r="A486" s="7">
        <v>485</v>
      </c>
      <c r="B486" s="146" t="s">
        <v>1316</v>
      </c>
      <c r="C486" s="45" t="s">
        <v>1473</v>
      </c>
      <c r="D486" s="45" t="s">
        <v>1484</v>
      </c>
      <c r="E486" s="45" t="s">
        <v>1347</v>
      </c>
      <c r="F486" s="72" t="s">
        <v>1352</v>
      </c>
      <c r="G486" s="45" t="s">
        <v>189</v>
      </c>
      <c r="H486" s="13">
        <v>2022</v>
      </c>
      <c r="I486" s="47" t="s">
        <v>1485</v>
      </c>
      <c r="J486" s="4"/>
    </row>
    <row r="487" spans="1:10" ht="101.25">
      <c r="A487" s="7">
        <v>486</v>
      </c>
      <c r="B487" s="146" t="s">
        <v>1316</v>
      </c>
      <c r="C487" s="45" t="s">
        <v>1473</v>
      </c>
      <c r="D487" s="45" t="s">
        <v>1486</v>
      </c>
      <c r="E487" s="45" t="s">
        <v>1487</v>
      </c>
      <c r="F487" s="72" t="s">
        <v>1352</v>
      </c>
      <c r="G487" s="45" t="s">
        <v>189</v>
      </c>
      <c r="H487" s="13">
        <v>2022</v>
      </c>
      <c r="I487" s="47" t="s">
        <v>1488</v>
      </c>
      <c r="J487" s="4"/>
    </row>
    <row r="488" spans="1:10" ht="101.25">
      <c r="A488" s="7">
        <v>487</v>
      </c>
      <c r="B488" s="146" t="s">
        <v>1316</v>
      </c>
      <c r="C488" s="45" t="s">
        <v>1473</v>
      </c>
      <c r="D488" s="45" t="s">
        <v>1489</v>
      </c>
      <c r="E488" s="45" t="s">
        <v>1490</v>
      </c>
      <c r="F488" s="74" t="s">
        <v>1491</v>
      </c>
      <c r="G488" s="45" t="s">
        <v>189</v>
      </c>
      <c r="H488" s="13">
        <v>2022</v>
      </c>
      <c r="I488" s="47" t="s">
        <v>1492</v>
      </c>
      <c r="J488" s="4"/>
    </row>
    <row r="489" spans="1:10" ht="79.5" customHeight="1">
      <c r="A489" s="7">
        <v>488</v>
      </c>
      <c r="B489" s="146" t="s">
        <v>1316</v>
      </c>
      <c r="C489" s="45" t="s">
        <v>1473</v>
      </c>
      <c r="D489" s="45" t="s">
        <v>1493</v>
      </c>
      <c r="E489" s="45" t="s">
        <v>1494</v>
      </c>
      <c r="F489" s="74" t="s">
        <v>1495</v>
      </c>
      <c r="G489" s="45" t="s">
        <v>189</v>
      </c>
      <c r="H489" s="13">
        <v>2022</v>
      </c>
      <c r="I489" s="47" t="s">
        <v>1496</v>
      </c>
      <c r="J489" s="4"/>
    </row>
    <row r="490" spans="1:10" ht="67.5">
      <c r="A490" s="7">
        <v>489</v>
      </c>
      <c r="B490" s="146" t="s">
        <v>1316</v>
      </c>
      <c r="C490" s="45" t="s">
        <v>1473</v>
      </c>
      <c r="D490" s="45" t="s">
        <v>1497</v>
      </c>
      <c r="E490" s="45" t="s">
        <v>1475</v>
      </c>
      <c r="F490" s="74" t="s">
        <v>1491</v>
      </c>
      <c r="G490" s="45" t="s">
        <v>215</v>
      </c>
      <c r="H490" s="13">
        <v>2023</v>
      </c>
      <c r="I490" s="47" t="s">
        <v>1498</v>
      </c>
      <c r="J490" s="4"/>
    </row>
    <row r="491" spans="1:10" ht="56.25">
      <c r="A491" s="7">
        <v>490</v>
      </c>
      <c r="B491" s="146" t="s">
        <v>1316</v>
      </c>
      <c r="C491" s="45" t="s">
        <v>1473</v>
      </c>
      <c r="D491" s="45" t="s">
        <v>1499</v>
      </c>
      <c r="E491" s="45" t="s">
        <v>1500</v>
      </c>
      <c r="F491" s="74" t="s">
        <v>1491</v>
      </c>
      <c r="G491" s="45" t="s">
        <v>219</v>
      </c>
      <c r="H491" s="13">
        <v>2023</v>
      </c>
      <c r="I491" s="47" t="s">
        <v>1501</v>
      </c>
      <c r="J491" s="4"/>
    </row>
    <row r="492" spans="1:10" ht="56.25">
      <c r="A492" s="7">
        <v>491</v>
      </c>
      <c r="B492" s="146" t="s">
        <v>1316</v>
      </c>
      <c r="C492" s="45" t="s">
        <v>1473</v>
      </c>
      <c r="D492" s="45" t="s">
        <v>1502</v>
      </c>
      <c r="E492" s="45" t="s">
        <v>1347</v>
      </c>
      <c r="F492" s="74" t="s">
        <v>1491</v>
      </c>
      <c r="G492" s="45" t="s">
        <v>219</v>
      </c>
      <c r="H492" s="13">
        <v>2023</v>
      </c>
      <c r="I492" s="47" t="s">
        <v>1503</v>
      </c>
      <c r="J492" s="4"/>
    </row>
    <row r="493" spans="1:10" ht="56.25">
      <c r="A493" s="7">
        <v>492</v>
      </c>
      <c r="B493" s="146" t="s">
        <v>1316</v>
      </c>
      <c r="C493" s="45" t="s">
        <v>1473</v>
      </c>
      <c r="D493" s="45" t="s">
        <v>1504</v>
      </c>
      <c r="E493" s="45" t="s">
        <v>1347</v>
      </c>
      <c r="F493" s="74" t="s">
        <v>1491</v>
      </c>
      <c r="G493" s="45" t="s">
        <v>219</v>
      </c>
      <c r="H493" s="13">
        <v>2023</v>
      </c>
      <c r="I493" s="47" t="s">
        <v>1505</v>
      </c>
      <c r="J493" s="4"/>
    </row>
    <row r="494" spans="1:10" ht="64.5">
      <c r="A494" s="7">
        <v>493</v>
      </c>
      <c r="B494" s="147" t="s">
        <v>817</v>
      </c>
      <c r="C494" s="86" t="s">
        <v>1506</v>
      </c>
      <c r="D494" s="86" t="s">
        <v>1507</v>
      </c>
      <c r="E494" s="86" t="s">
        <v>1508</v>
      </c>
      <c r="F494" s="74" t="s">
        <v>1509</v>
      </c>
      <c r="G494" s="86" t="s">
        <v>1510</v>
      </c>
      <c r="H494" s="10">
        <v>2016</v>
      </c>
      <c r="I494" s="47" t="s">
        <v>1511</v>
      </c>
      <c r="J494" s="9"/>
    </row>
    <row r="495" spans="1:10" ht="63.75">
      <c r="A495" s="7">
        <v>494</v>
      </c>
      <c r="B495" s="147" t="s">
        <v>817</v>
      </c>
      <c r="C495" s="86" t="s">
        <v>1506</v>
      </c>
      <c r="D495" s="86" t="s">
        <v>1512</v>
      </c>
      <c r="E495" s="86" t="s">
        <v>1513</v>
      </c>
      <c r="F495" s="73" t="s">
        <v>1514</v>
      </c>
      <c r="G495" s="86" t="s">
        <v>14</v>
      </c>
      <c r="H495" s="10">
        <v>2017</v>
      </c>
      <c r="I495" s="47" t="s">
        <v>15</v>
      </c>
      <c r="J495" s="9"/>
    </row>
    <row r="496" spans="1:10" ht="78.75">
      <c r="A496" s="7">
        <v>495</v>
      </c>
      <c r="B496" s="147" t="s">
        <v>817</v>
      </c>
      <c r="C496" s="86" t="s">
        <v>1506</v>
      </c>
      <c r="D496" s="86" t="s">
        <v>1515</v>
      </c>
      <c r="E496" s="86" t="s">
        <v>1516</v>
      </c>
      <c r="F496" s="72" t="s">
        <v>1517</v>
      </c>
      <c r="G496" s="86" t="s">
        <v>54</v>
      </c>
      <c r="H496" s="10">
        <v>2018</v>
      </c>
      <c r="I496" s="47" t="s">
        <v>1518</v>
      </c>
      <c r="J496" s="9"/>
    </row>
    <row r="497" spans="1:10" ht="110.25">
      <c r="A497" s="7">
        <v>496</v>
      </c>
      <c r="B497" s="147" t="s">
        <v>817</v>
      </c>
      <c r="C497" s="86" t="s">
        <v>1506</v>
      </c>
      <c r="D497" s="45" t="s">
        <v>1519</v>
      </c>
      <c r="E497" s="45" t="s">
        <v>1520</v>
      </c>
      <c r="F497" s="72" t="s">
        <v>1521</v>
      </c>
      <c r="G497" s="45" t="s">
        <v>501</v>
      </c>
      <c r="H497" s="10">
        <v>2019</v>
      </c>
      <c r="I497" s="47" t="s">
        <v>1522</v>
      </c>
      <c r="J497" s="9"/>
    </row>
    <row r="498" spans="1:10" ht="78.75">
      <c r="A498" s="7">
        <v>497</v>
      </c>
      <c r="B498" s="147" t="s">
        <v>817</v>
      </c>
      <c r="C498" s="86" t="s">
        <v>1506</v>
      </c>
      <c r="D498" s="45" t="s">
        <v>1523</v>
      </c>
      <c r="E498" s="45" t="s">
        <v>1524</v>
      </c>
      <c r="F498" s="72" t="s">
        <v>1525</v>
      </c>
      <c r="G498" s="45" t="s">
        <v>65</v>
      </c>
      <c r="H498" s="10">
        <v>2019</v>
      </c>
      <c r="I498" s="47" t="s">
        <v>1526</v>
      </c>
      <c r="J498" s="9"/>
    </row>
    <row r="499" spans="1:10" ht="90">
      <c r="A499" s="7">
        <v>498</v>
      </c>
      <c r="B499" s="147" t="s">
        <v>817</v>
      </c>
      <c r="C499" s="86" t="s">
        <v>1506</v>
      </c>
      <c r="D499" s="45" t="s">
        <v>1527</v>
      </c>
      <c r="E499" s="45" t="s">
        <v>1528</v>
      </c>
      <c r="F499" s="72" t="s">
        <v>1509</v>
      </c>
      <c r="G499" s="45" t="s">
        <v>77</v>
      </c>
      <c r="H499" s="10">
        <v>2019</v>
      </c>
      <c r="I499" s="47" t="s">
        <v>1529</v>
      </c>
      <c r="J499" s="9"/>
    </row>
    <row r="500" spans="1:10" ht="67.5">
      <c r="A500" s="7">
        <v>499</v>
      </c>
      <c r="B500" s="147" t="s">
        <v>817</v>
      </c>
      <c r="C500" s="86" t="s">
        <v>1506</v>
      </c>
      <c r="D500" s="89" t="s">
        <v>1530</v>
      </c>
      <c r="E500" s="45" t="s">
        <v>1531</v>
      </c>
      <c r="F500" s="72" t="s">
        <v>1532</v>
      </c>
      <c r="G500" s="45" t="s">
        <v>82</v>
      </c>
      <c r="H500" s="10">
        <v>2019</v>
      </c>
      <c r="I500" s="47" t="s">
        <v>1533</v>
      </c>
      <c r="J500" s="9"/>
    </row>
    <row r="501" spans="1:10" ht="78.75">
      <c r="A501" s="7">
        <v>500</v>
      </c>
      <c r="B501" s="147" t="s">
        <v>817</v>
      </c>
      <c r="C501" s="86" t="s">
        <v>1506</v>
      </c>
      <c r="D501" s="45" t="s">
        <v>1534</v>
      </c>
      <c r="E501" s="45" t="s">
        <v>1535</v>
      </c>
      <c r="F501" s="74" t="s">
        <v>1536</v>
      </c>
      <c r="G501" s="45" t="s">
        <v>109</v>
      </c>
      <c r="H501" s="10">
        <v>2020</v>
      </c>
      <c r="I501" s="47" t="s">
        <v>1537</v>
      </c>
      <c r="J501" s="9"/>
    </row>
    <row r="502" spans="1:10" ht="56.25">
      <c r="A502" s="7">
        <v>501</v>
      </c>
      <c r="B502" s="147" t="s">
        <v>817</v>
      </c>
      <c r="C502" s="86" t="s">
        <v>1506</v>
      </c>
      <c r="D502" s="45" t="s">
        <v>1538</v>
      </c>
      <c r="E502" s="45" t="s">
        <v>1539</v>
      </c>
      <c r="F502" s="74" t="s">
        <v>1536</v>
      </c>
      <c r="G502" s="86" t="s">
        <v>113</v>
      </c>
      <c r="H502" s="10">
        <v>2020</v>
      </c>
      <c r="I502" s="47" t="s">
        <v>1540</v>
      </c>
      <c r="J502" s="9"/>
    </row>
    <row r="503" spans="1:10" ht="60.75" customHeight="1">
      <c r="A503" s="7">
        <v>502</v>
      </c>
      <c r="B503" s="147" t="s">
        <v>817</v>
      </c>
      <c r="C503" s="86" t="s">
        <v>1506</v>
      </c>
      <c r="D503" s="93" t="s">
        <v>1541</v>
      </c>
      <c r="E503" s="88" t="s">
        <v>1542</v>
      </c>
      <c r="F503" s="72" t="s">
        <v>1543</v>
      </c>
      <c r="G503" s="86" t="s">
        <v>121</v>
      </c>
      <c r="H503" s="10">
        <v>2020</v>
      </c>
      <c r="I503" s="47" t="s">
        <v>1544</v>
      </c>
      <c r="J503" s="9"/>
    </row>
    <row r="504" spans="1:10" ht="46.5" customHeight="1">
      <c r="A504" s="7">
        <v>503</v>
      </c>
      <c r="B504" s="147" t="s">
        <v>817</v>
      </c>
      <c r="C504" s="86" t="s">
        <v>1506</v>
      </c>
      <c r="D504" s="45" t="s">
        <v>1545</v>
      </c>
      <c r="E504" s="45" t="s">
        <v>1546</v>
      </c>
      <c r="F504" s="73" t="s">
        <v>1547</v>
      </c>
      <c r="G504" s="86" t="s">
        <v>134</v>
      </c>
      <c r="H504" s="10">
        <v>2020</v>
      </c>
      <c r="I504" s="47" t="s">
        <v>1548</v>
      </c>
      <c r="J504" s="9"/>
    </row>
    <row r="505" spans="1:10" ht="66" customHeight="1">
      <c r="A505" s="7">
        <v>504</v>
      </c>
      <c r="B505" s="147" t="s">
        <v>817</v>
      </c>
      <c r="C505" s="86" t="s">
        <v>1506</v>
      </c>
      <c r="D505" s="45" t="s">
        <v>1549</v>
      </c>
      <c r="E505" s="45" t="s">
        <v>1535</v>
      </c>
      <c r="F505" s="73" t="s">
        <v>1550</v>
      </c>
      <c r="G505" s="86" t="s">
        <v>1031</v>
      </c>
      <c r="H505" s="10">
        <v>2021</v>
      </c>
      <c r="I505" s="47" t="s">
        <v>1551</v>
      </c>
      <c r="J505" s="9"/>
    </row>
    <row r="506" spans="1:10" ht="89.25">
      <c r="A506" s="7">
        <v>505</v>
      </c>
      <c r="B506" s="147" t="s">
        <v>817</v>
      </c>
      <c r="C506" s="86" t="s">
        <v>1506</v>
      </c>
      <c r="D506" s="45" t="s">
        <v>1552</v>
      </c>
      <c r="E506" s="45" t="s">
        <v>1553</v>
      </c>
      <c r="F506" s="73" t="s">
        <v>1554</v>
      </c>
      <c r="G506" s="86" t="s">
        <v>157</v>
      </c>
      <c r="H506" s="10">
        <v>2021</v>
      </c>
      <c r="I506" s="47" t="s">
        <v>1555</v>
      </c>
      <c r="J506" s="9"/>
    </row>
    <row r="507" spans="1:10" ht="101.25">
      <c r="A507" s="7">
        <v>506</v>
      </c>
      <c r="B507" s="147" t="s">
        <v>817</v>
      </c>
      <c r="C507" s="86" t="s">
        <v>1506</v>
      </c>
      <c r="D507" s="45" t="s">
        <v>1556</v>
      </c>
      <c r="E507" s="45" t="s">
        <v>1524</v>
      </c>
      <c r="F507" s="74" t="s">
        <v>1536</v>
      </c>
      <c r="G507" s="86" t="s">
        <v>157</v>
      </c>
      <c r="H507" s="10">
        <v>2021</v>
      </c>
      <c r="I507" s="47" t="s">
        <v>1557</v>
      </c>
      <c r="J507" s="9"/>
    </row>
    <row r="508" spans="1:10" ht="51" customHeight="1">
      <c r="A508" s="7">
        <v>507</v>
      </c>
      <c r="B508" s="147" t="s">
        <v>817</v>
      </c>
      <c r="C508" s="86" t="s">
        <v>1506</v>
      </c>
      <c r="D508" s="45" t="s">
        <v>1558</v>
      </c>
      <c r="E508" s="45" t="s">
        <v>1559</v>
      </c>
      <c r="F508" s="74" t="s">
        <v>1536</v>
      </c>
      <c r="G508" s="45" t="s">
        <v>189</v>
      </c>
      <c r="H508" s="10">
        <v>2022</v>
      </c>
      <c r="I508" s="47" t="s">
        <v>1560</v>
      </c>
      <c r="J508" s="9"/>
    </row>
    <row r="509" spans="1:10" ht="48" customHeight="1">
      <c r="A509" s="7">
        <v>508</v>
      </c>
      <c r="B509" s="147" t="s">
        <v>817</v>
      </c>
      <c r="C509" s="86" t="s">
        <v>1506</v>
      </c>
      <c r="D509" s="45" t="s">
        <v>1561</v>
      </c>
      <c r="E509" s="89" t="s">
        <v>1535</v>
      </c>
      <c r="F509" s="73" t="s">
        <v>1562</v>
      </c>
      <c r="G509" s="45" t="s">
        <v>189</v>
      </c>
      <c r="H509" s="10">
        <v>2022</v>
      </c>
      <c r="I509" s="47" t="s">
        <v>1563</v>
      </c>
      <c r="J509" s="9"/>
    </row>
    <row r="510" spans="1:10" ht="63">
      <c r="A510" s="7">
        <v>509</v>
      </c>
      <c r="B510" s="147" t="s">
        <v>817</v>
      </c>
      <c r="C510" s="86" t="s">
        <v>1506</v>
      </c>
      <c r="D510" s="45" t="s">
        <v>1564</v>
      </c>
      <c r="E510" s="89" t="s">
        <v>1565</v>
      </c>
      <c r="F510" s="73" t="s">
        <v>1566</v>
      </c>
      <c r="G510" s="45" t="s">
        <v>189</v>
      </c>
      <c r="H510" s="10">
        <v>2022</v>
      </c>
      <c r="I510" s="47" t="s">
        <v>1567</v>
      </c>
      <c r="J510" s="9"/>
    </row>
    <row r="511" spans="1:10" ht="54" customHeight="1">
      <c r="A511" s="7">
        <v>510</v>
      </c>
      <c r="B511" s="147" t="s">
        <v>817</v>
      </c>
      <c r="C511" s="86" t="s">
        <v>1506</v>
      </c>
      <c r="D511" s="45" t="s">
        <v>1568</v>
      </c>
      <c r="E511" s="89" t="s">
        <v>1569</v>
      </c>
      <c r="F511" s="73" t="s">
        <v>1554</v>
      </c>
      <c r="G511" s="45" t="s">
        <v>189</v>
      </c>
      <c r="H511" s="10">
        <v>2022</v>
      </c>
      <c r="I511" s="47" t="s">
        <v>1570</v>
      </c>
      <c r="J511" s="9"/>
    </row>
    <row r="512" spans="1:10" ht="68.25" customHeight="1">
      <c r="A512" s="7">
        <v>511</v>
      </c>
      <c r="B512" s="147" t="s">
        <v>817</v>
      </c>
      <c r="C512" s="86" t="s">
        <v>1506</v>
      </c>
      <c r="D512" s="45" t="s">
        <v>1571</v>
      </c>
      <c r="E512" s="89" t="s">
        <v>1572</v>
      </c>
      <c r="F512" s="74" t="s">
        <v>1536</v>
      </c>
      <c r="G512" s="45" t="s">
        <v>189</v>
      </c>
      <c r="H512" s="10">
        <v>2022</v>
      </c>
      <c r="I512" s="47" t="s">
        <v>1573</v>
      </c>
      <c r="J512" s="9"/>
    </row>
    <row r="513" spans="1:10" ht="74.25" customHeight="1">
      <c r="A513" s="7">
        <v>512</v>
      </c>
      <c r="B513" s="147" t="s">
        <v>817</v>
      </c>
      <c r="C513" s="86" t="s">
        <v>1506</v>
      </c>
      <c r="D513" s="45" t="s">
        <v>1574</v>
      </c>
      <c r="E513" s="89" t="s">
        <v>1575</v>
      </c>
      <c r="F513" s="74" t="s">
        <v>1576</v>
      </c>
      <c r="G513" s="45" t="s">
        <v>189</v>
      </c>
      <c r="H513" s="10">
        <v>2022</v>
      </c>
      <c r="I513" s="47" t="s">
        <v>1577</v>
      </c>
      <c r="J513" s="9"/>
    </row>
    <row r="514" spans="1:10" ht="56.25" customHeight="1">
      <c r="A514" s="7">
        <v>513</v>
      </c>
      <c r="B514" s="147" t="s">
        <v>817</v>
      </c>
      <c r="C514" s="86" t="s">
        <v>1506</v>
      </c>
      <c r="D514" s="45" t="s">
        <v>1578</v>
      </c>
      <c r="E514" s="89" t="s">
        <v>1579</v>
      </c>
      <c r="F514" s="74" t="s">
        <v>1536</v>
      </c>
      <c r="G514" s="45" t="s">
        <v>189</v>
      </c>
      <c r="H514" s="10">
        <v>2022</v>
      </c>
      <c r="I514" s="47" t="s">
        <v>1580</v>
      </c>
      <c r="J514" s="9"/>
    </row>
    <row r="515" spans="1:10" ht="59.25" customHeight="1">
      <c r="A515" s="7">
        <v>514</v>
      </c>
      <c r="B515" s="147" t="s">
        <v>817</v>
      </c>
      <c r="C515" s="86" t="s">
        <v>1506</v>
      </c>
      <c r="D515" s="45" t="s">
        <v>1581</v>
      </c>
      <c r="E515" s="45" t="s">
        <v>1572</v>
      </c>
      <c r="F515" s="74" t="s">
        <v>1536</v>
      </c>
      <c r="G515" s="45" t="s">
        <v>189</v>
      </c>
      <c r="H515" s="10">
        <v>2022</v>
      </c>
      <c r="I515" s="47" t="s">
        <v>1582</v>
      </c>
      <c r="J515" s="9"/>
    </row>
    <row r="516" spans="1:10" ht="67.5">
      <c r="A516" s="7">
        <v>515</v>
      </c>
      <c r="B516" s="147" t="s">
        <v>817</v>
      </c>
      <c r="C516" s="86" t="s">
        <v>1506</v>
      </c>
      <c r="D516" s="45" t="s">
        <v>1583</v>
      </c>
      <c r="E516" s="45" t="s">
        <v>1584</v>
      </c>
      <c r="F516" s="74" t="s">
        <v>1536</v>
      </c>
      <c r="G516" s="86" t="s">
        <v>1095</v>
      </c>
      <c r="H516" s="10">
        <v>2022</v>
      </c>
      <c r="I516" s="47" t="s">
        <v>1585</v>
      </c>
      <c r="J516" s="9"/>
    </row>
    <row r="517" spans="1:10" ht="67.5">
      <c r="A517" s="7">
        <v>516</v>
      </c>
      <c r="B517" s="147" t="s">
        <v>817</v>
      </c>
      <c r="C517" s="86" t="s">
        <v>1506</v>
      </c>
      <c r="D517" s="45" t="s">
        <v>1586</v>
      </c>
      <c r="E517" s="45" t="s">
        <v>1584</v>
      </c>
      <c r="F517" s="74" t="s">
        <v>1536</v>
      </c>
      <c r="G517" s="86" t="s">
        <v>436</v>
      </c>
      <c r="H517" s="10">
        <v>2022</v>
      </c>
      <c r="I517" s="47" t="s">
        <v>1587</v>
      </c>
      <c r="J517" s="9"/>
    </row>
    <row r="518" spans="1:10" ht="67.5">
      <c r="A518" s="7">
        <v>517</v>
      </c>
      <c r="B518" s="147" t="s">
        <v>817</v>
      </c>
      <c r="C518" s="86" t="s">
        <v>1506</v>
      </c>
      <c r="D518" s="45" t="s">
        <v>1588</v>
      </c>
      <c r="E518" s="45" t="s">
        <v>1559</v>
      </c>
      <c r="F518" s="73" t="s">
        <v>1589</v>
      </c>
      <c r="G518" s="86" t="s">
        <v>211</v>
      </c>
      <c r="H518" s="10">
        <v>2023</v>
      </c>
      <c r="I518" s="47" t="s">
        <v>1590</v>
      </c>
      <c r="J518" s="9"/>
    </row>
    <row r="519" spans="1:10" ht="58.5" customHeight="1">
      <c r="A519" s="7">
        <v>518</v>
      </c>
      <c r="B519" s="147" t="s">
        <v>817</v>
      </c>
      <c r="C519" s="86" t="s">
        <v>1506</v>
      </c>
      <c r="D519" s="45" t="s">
        <v>1591</v>
      </c>
      <c r="E519" s="45" t="s">
        <v>1592</v>
      </c>
      <c r="F519" s="73" t="s">
        <v>1593</v>
      </c>
      <c r="G519" s="86" t="s">
        <v>215</v>
      </c>
      <c r="H519" s="10">
        <v>2023</v>
      </c>
      <c r="I519" s="47" t="s">
        <v>1594</v>
      </c>
      <c r="J519" s="9"/>
    </row>
    <row r="520" spans="1:10" ht="48" customHeight="1">
      <c r="A520" s="7">
        <v>519</v>
      </c>
      <c r="B520" s="182" t="s">
        <v>817</v>
      </c>
      <c r="C520" s="86" t="s">
        <v>1506</v>
      </c>
      <c r="D520" s="45" t="s">
        <v>1595</v>
      </c>
      <c r="E520" s="45" t="s">
        <v>1516</v>
      </c>
      <c r="F520" s="73" t="s">
        <v>1596</v>
      </c>
      <c r="G520" s="86" t="s">
        <v>215</v>
      </c>
      <c r="H520" s="10">
        <v>2023</v>
      </c>
      <c r="I520" s="47" t="s">
        <v>1597</v>
      </c>
      <c r="J520" s="47" t="s">
        <v>4084</v>
      </c>
    </row>
    <row r="521" spans="1:10" ht="89.25">
      <c r="A521" s="7">
        <v>520</v>
      </c>
      <c r="B521" s="147" t="s">
        <v>817</v>
      </c>
      <c r="C521" s="86" t="s">
        <v>1506</v>
      </c>
      <c r="D521" s="45" t="s">
        <v>1598</v>
      </c>
      <c r="E521" s="45" t="s">
        <v>1599</v>
      </c>
      <c r="F521" s="73" t="s">
        <v>1600</v>
      </c>
      <c r="G521" s="86" t="s">
        <v>215</v>
      </c>
      <c r="H521" s="10">
        <v>2023</v>
      </c>
      <c r="I521" s="47" t="s">
        <v>1601</v>
      </c>
      <c r="J521" s="9"/>
    </row>
    <row r="522" spans="1:10" ht="76.5">
      <c r="A522" s="7">
        <v>521</v>
      </c>
      <c r="B522" s="147" t="s">
        <v>817</v>
      </c>
      <c r="C522" s="86" t="s">
        <v>1506</v>
      </c>
      <c r="D522" s="45" t="s">
        <v>1602</v>
      </c>
      <c r="E522" s="45" t="s">
        <v>1592</v>
      </c>
      <c r="F522" s="64" t="s">
        <v>1603</v>
      </c>
      <c r="G522" s="86" t="s">
        <v>215</v>
      </c>
      <c r="H522" s="10">
        <v>2023</v>
      </c>
      <c r="I522" s="47" t="s">
        <v>1604</v>
      </c>
      <c r="J522" s="9"/>
    </row>
    <row r="523" spans="1:10" ht="56.25">
      <c r="A523" s="7">
        <v>522</v>
      </c>
      <c r="B523" s="147" t="s">
        <v>817</v>
      </c>
      <c r="C523" s="86" t="s">
        <v>1506</v>
      </c>
      <c r="D523" s="45" t="s">
        <v>1605</v>
      </c>
      <c r="E523" s="45" t="s">
        <v>1579</v>
      </c>
      <c r="F523" s="73" t="s">
        <v>1606</v>
      </c>
      <c r="G523" s="45" t="s">
        <v>219</v>
      </c>
      <c r="H523" s="10">
        <v>2023</v>
      </c>
      <c r="I523" s="47" t="s">
        <v>1607</v>
      </c>
      <c r="J523" s="9"/>
    </row>
    <row r="524" spans="1:10" ht="56.25">
      <c r="A524" s="7">
        <v>523</v>
      </c>
      <c r="B524" s="147" t="s">
        <v>817</v>
      </c>
      <c r="C524" s="86" t="s">
        <v>1506</v>
      </c>
      <c r="D524" s="45" t="s">
        <v>1608</v>
      </c>
      <c r="E524" s="45" t="s">
        <v>1579</v>
      </c>
      <c r="F524" s="73" t="s">
        <v>1609</v>
      </c>
      <c r="G524" s="45" t="s">
        <v>219</v>
      </c>
      <c r="H524" s="10">
        <v>2023</v>
      </c>
      <c r="I524" s="47" t="s">
        <v>1610</v>
      </c>
      <c r="J524" s="9"/>
    </row>
    <row r="525" spans="1:10" ht="67.5">
      <c r="A525" s="7">
        <v>524</v>
      </c>
      <c r="B525" s="147" t="s">
        <v>817</v>
      </c>
      <c r="C525" s="86" t="s">
        <v>1506</v>
      </c>
      <c r="D525" s="45" t="s">
        <v>1611</v>
      </c>
      <c r="E525" s="45" t="s">
        <v>1546</v>
      </c>
      <c r="F525" s="73" t="s">
        <v>1612</v>
      </c>
      <c r="G525" s="45" t="s">
        <v>219</v>
      </c>
      <c r="H525" s="10">
        <v>2023</v>
      </c>
      <c r="I525" s="47" t="s">
        <v>1613</v>
      </c>
      <c r="J525" s="9"/>
    </row>
    <row r="526" spans="1:10" ht="76.5">
      <c r="A526" s="7">
        <v>525</v>
      </c>
      <c r="B526" s="147" t="s">
        <v>817</v>
      </c>
      <c r="C526" s="86" t="s">
        <v>1506</v>
      </c>
      <c r="D526" s="94" t="s">
        <v>1614</v>
      </c>
      <c r="E526" s="45" t="s">
        <v>1599</v>
      </c>
      <c r="F526" s="73" t="s">
        <v>1615</v>
      </c>
      <c r="G526" s="45" t="s">
        <v>219</v>
      </c>
      <c r="H526" s="10">
        <v>2023</v>
      </c>
      <c r="I526" s="47" t="s">
        <v>1616</v>
      </c>
      <c r="J526" s="9"/>
    </row>
    <row r="527" spans="1:10" ht="76.5">
      <c r="A527" s="7">
        <v>526</v>
      </c>
      <c r="B527" s="147" t="s">
        <v>817</v>
      </c>
      <c r="C527" s="86" t="s">
        <v>1506</v>
      </c>
      <c r="D527" s="45" t="s">
        <v>1617</v>
      </c>
      <c r="E527" s="45" t="s">
        <v>1618</v>
      </c>
      <c r="F527" s="73" t="s">
        <v>1619</v>
      </c>
      <c r="G527" s="45" t="s">
        <v>571</v>
      </c>
      <c r="H527" s="10">
        <v>2023</v>
      </c>
      <c r="I527" s="47" t="s">
        <v>1620</v>
      </c>
      <c r="J527" s="9"/>
    </row>
    <row r="528" spans="1:10" ht="76.5">
      <c r="A528" s="7">
        <v>527</v>
      </c>
      <c r="B528" s="147" t="s">
        <v>817</v>
      </c>
      <c r="C528" s="86" t="s">
        <v>1506</v>
      </c>
      <c r="D528" s="45" t="s">
        <v>1621</v>
      </c>
      <c r="E528" s="45" t="s">
        <v>1592</v>
      </c>
      <c r="F528" s="73" t="s">
        <v>1622</v>
      </c>
      <c r="G528" s="45" t="s">
        <v>571</v>
      </c>
      <c r="H528" s="10">
        <v>2023</v>
      </c>
      <c r="I528" s="47" t="s">
        <v>1623</v>
      </c>
      <c r="J528" s="9"/>
    </row>
    <row r="529" spans="1:10" ht="54.75" customHeight="1">
      <c r="A529" s="7">
        <v>528</v>
      </c>
      <c r="B529" s="147" t="s">
        <v>817</v>
      </c>
      <c r="C529" s="86" t="s">
        <v>1506</v>
      </c>
      <c r="D529" s="45" t="s">
        <v>1556</v>
      </c>
      <c r="E529" s="90" t="s">
        <v>1524</v>
      </c>
      <c r="F529" s="73" t="s">
        <v>1624</v>
      </c>
      <c r="G529" s="90" t="s">
        <v>776</v>
      </c>
      <c r="H529" s="10">
        <v>2024</v>
      </c>
      <c r="I529" s="47" t="s">
        <v>1625</v>
      </c>
      <c r="J529" s="9"/>
    </row>
    <row r="530" spans="1:10" ht="54.75" customHeight="1">
      <c r="A530" s="7">
        <v>529</v>
      </c>
      <c r="B530" s="147" t="s">
        <v>817</v>
      </c>
      <c r="C530" s="86" t="s">
        <v>1506</v>
      </c>
      <c r="D530" s="45" t="s">
        <v>4083</v>
      </c>
      <c r="E530" s="90" t="s">
        <v>1516</v>
      </c>
      <c r="F530" s="73" t="s">
        <v>1596</v>
      </c>
      <c r="G530" s="90" t="s">
        <v>776</v>
      </c>
      <c r="H530" s="10">
        <v>2024</v>
      </c>
      <c r="I530" s="47" t="s">
        <v>4084</v>
      </c>
      <c r="J530" s="9"/>
    </row>
    <row r="531" spans="1:10" ht="90">
      <c r="A531" s="7">
        <v>530</v>
      </c>
      <c r="B531" s="147" t="s">
        <v>817</v>
      </c>
      <c r="C531" s="86" t="s">
        <v>1506</v>
      </c>
      <c r="D531" s="45" t="s">
        <v>1626</v>
      </c>
      <c r="E531" s="90" t="s">
        <v>1535</v>
      </c>
      <c r="F531" s="73" t="s">
        <v>1627</v>
      </c>
      <c r="G531" s="90" t="s">
        <v>776</v>
      </c>
      <c r="H531" s="10">
        <v>2024</v>
      </c>
      <c r="I531" s="47" t="s">
        <v>1628</v>
      </c>
      <c r="J531" s="9"/>
    </row>
    <row r="532" spans="1:10" ht="78.75">
      <c r="A532" s="7">
        <v>531</v>
      </c>
      <c r="B532" s="147" t="s">
        <v>817</v>
      </c>
      <c r="C532" s="86" t="s">
        <v>1506</v>
      </c>
      <c r="D532" s="45" t="s">
        <v>1629</v>
      </c>
      <c r="E532" s="90" t="s">
        <v>1535</v>
      </c>
      <c r="F532" s="73" t="s">
        <v>1630</v>
      </c>
      <c r="G532" s="90" t="s">
        <v>776</v>
      </c>
      <c r="H532" s="10">
        <v>2024</v>
      </c>
      <c r="I532" s="47" t="s">
        <v>1631</v>
      </c>
      <c r="J532" s="9"/>
    </row>
    <row r="533" spans="1:10" ht="90">
      <c r="A533" s="7">
        <v>532</v>
      </c>
      <c r="B533" s="147" t="s">
        <v>817</v>
      </c>
      <c r="C533" s="86" t="s">
        <v>1632</v>
      </c>
      <c r="D533" s="86" t="s">
        <v>1633</v>
      </c>
      <c r="E533" s="86" t="s">
        <v>1634</v>
      </c>
      <c r="F533" s="73" t="s">
        <v>1635</v>
      </c>
      <c r="G533" s="86" t="s">
        <v>19</v>
      </c>
      <c r="H533" s="10">
        <v>2017</v>
      </c>
      <c r="I533" s="47" t="s">
        <v>1636</v>
      </c>
      <c r="J533" s="9"/>
    </row>
    <row r="534" spans="1:10" ht="101.25">
      <c r="A534" s="7">
        <v>533</v>
      </c>
      <c r="B534" s="147" t="s">
        <v>817</v>
      </c>
      <c r="C534" s="86" t="s">
        <v>1632</v>
      </c>
      <c r="D534" s="86" t="s">
        <v>1637</v>
      </c>
      <c r="E534" s="86" t="s">
        <v>1634</v>
      </c>
      <c r="F534" s="73" t="s">
        <v>1635</v>
      </c>
      <c r="G534" s="86" t="s">
        <v>909</v>
      </c>
      <c r="H534" s="10">
        <v>2018</v>
      </c>
      <c r="I534" s="47" t="s">
        <v>1638</v>
      </c>
      <c r="J534" s="9"/>
    </row>
    <row r="535" spans="1:10" ht="110.25">
      <c r="A535" s="7">
        <v>534</v>
      </c>
      <c r="B535" s="147" t="s">
        <v>817</v>
      </c>
      <c r="C535" s="86" t="s">
        <v>1632</v>
      </c>
      <c r="D535" s="45" t="s">
        <v>1639</v>
      </c>
      <c r="E535" s="45" t="s">
        <v>1640</v>
      </c>
      <c r="F535" s="72" t="s">
        <v>1641</v>
      </c>
      <c r="G535" s="96" t="s">
        <v>1128</v>
      </c>
      <c r="H535" s="10">
        <v>2019</v>
      </c>
      <c r="I535" s="47" t="s">
        <v>1642</v>
      </c>
      <c r="J535" s="9"/>
    </row>
    <row r="536" spans="1:10" ht="126">
      <c r="A536" s="7">
        <v>535</v>
      </c>
      <c r="B536" s="147" t="s">
        <v>817</v>
      </c>
      <c r="C536" s="86" t="s">
        <v>1632</v>
      </c>
      <c r="D536" s="45" t="s">
        <v>1643</v>
      </c>
      <c r="E536" s="45" t="s">
        <v>1644</v>
      </c>
      <c r="F536" s="64" t="s">
        <v>1396</v>
      </c>
      <c r="G536" s="86" t="s">
        <v>113</v>
      </c>
      <c r="H536" s="10">
        <v>2020</v>
      </c>
      <c r="I536" s="47" t="s">
        <v>1645</v>
      </c>
      <c r="J536" s="9"/>
    </row>
    <row r="537" spans="1:10" ht="52.5" customHeight="1">
      <c r="A537" s="7">
        <v>536</v>
      </c>
      <c r="B537" s="147" t="s">
        <v>817</v>
      </c>
      <c r="C537" s="86" t="s">
        <v>1632</v>
      </c>
      <c r="D537" s="45" t="s">
        <v>1646</v>
      </c>
      <c r="E537" s="45" t="s">
        <v>1647</v>
      </c>
      <c r="F537" s="73" t="s">
        <v>1648</v>
      </c>
      <c r="G537" s="86" t="s">
        <v>121</v>
      </c>
      <c r="H537" s="10">
        <v>2020</v>
      </c>
      <c r="I537" s="47" t="s">
        <v>1649</v>
      </c>
      <c r="J537" s="9"/>
    </row>
    <row r="538" spans="1:10" ht="51">
      <c r="A538" s="7">
        <v>537</v>
      </c>
      <c r="B538" s="147" t="s">
        <v>817</v>
      </c>
      <c r="C538" s="86" t="s">
        <v>1632</v>
      </c>
      <c r="D538" s="45" t="s">
        <v>1650</v>
      </c>
      <c r="E538" s="45" t="s">
        <v>1651</v>
      </c>
      <c r="F538" s="73" t="s">
        <v>1652</v>
      </c>
      <c r="G538" s="45" t="s">
        <v>734</v>
      </c>
      <c r="H538" s="10">
        <v>2020</v>
      </c>
      <c r="I538" s="47" t="s">
        <v>1653</v>
      </c>
      <c r="J538" s="9"/>
    </row>
    <row r="539" spans="1:10" ht="90">
      <c r="A539" s="7">
        <v>538</v>
      </c>
      <c r="B539" s="147" t="s">
        <v>817</v>
      </c>
      <c r="C539" s="86" t="s">
        <v>1632</v>
      </c>
      <c r="D539" s="45" t="s">
        <v>1654</v>
      </c>
      <c r="E539" s="45" t="s">
        <v>1655</v>
      </c>
      <c r="F539" s="73" t="s">
        <v>1656</v>
      </c>
      <c r="G539" s="45" t="s">
        <v>152</v>
      </c>
      <c r="H539" s="10">
        <v>2021</v>
      </c>
      <c r="I539" s="47" t="s">
        <v>1657</v>
      </c>
      <c r="J539" s="9"/>
    </row>
    <row r="540" spans="1:10" ht="90">
      <c r="A540" s="7">
        <v>539</v>
      </c>
      <c r="B540" s="147" t="s">
        <v>817</v>
      </c>
      <c r="C540" s="86" t="s">
        <v>1632</v>
      </c>
      <c r="D540" s="45" t="s">
        <v>779</v>
      </c>
      <c r="E540" s="45" t="s">
        <v>1658</v>
      </c>
      <c r="F540" s="73" t="s">
        <v>1652</v>
      </c>
      <c r="G540" s="45" t="s">
        <v>152</v>
      </c>
      <c r="H540" s="10">
        <v>2021</v>
      </c>
      <c r="I540" s="47" t="s">
        <v>1659</v>
      </c>
      <c r="J540" s="9"/>
    </row>
    <row r="541" spans="1:10" ht="67.5">
      <c r="A541" s="7">
        <v>540</v>
      </c>
      <c r="B541" s="147" t="s">
        <v>817</v>
      </c>
      <c r="C541" s="86" t="s">
        <v>1632</v>
      </c>
      <c r="D541" s="45" t="s">
        <v>1660</v>
      </c>
      <c r="E541" s="45" t="s">
        <v>1661</v>
      </c>
      <c r="F541" s="74" t="s">
        <v>1536</v>
      </c>
      <c r="G541" s="86" t="s">
        <v>620</v>
      </c>
      <c r="H541" s="10">
        <v>2021</v>
      </c>
      <c r="I541" s="47" t="s">
        <v>1662</v>
      </c>
      <c r="J541" s="9"/>
    </row>
    <row r="542" spans="1:10" ht="55.5" customHeight="1">
      <c r="A542" s="7">
        <v>541</v>
      </c>
      <c r="B542" s="147" t="s">
        <v>817</v>
      </c>
      <c r="C542" s="86" t="s">
        <v>1632</v>
      </c>
      <c r="D542" s="45" t="s">
        <v>1663</v>
      </c>
      <c r="E542" s="45" t="s">
        <v>1661</v>
      </c>
      <c r="F542" s="74" t="s">
        <v>1536</v>
      </c>
      <c r="G542" s="86" t="s">
        <v>620</v>
      </c>
      <c r="H542" s="10">
        <v>2021</v>
      </c>
      <c r="I542" s="47" t="s">
        <v>1664</v>
      </c>
      <c r="J542" s="9"/>
    </row>
    <row r="543" spans="1:10" ht="78.75">
      <c r="A543" s="7">
        <v>542</v>
      </c>
      <c r="B543" s="147" t="s">
        <v>817</v>
      </c>
      <c r="C543" s="86" t="s">
        <v>1632</v>
      </c>
      <c r="D543" s="45" t="s">
        <v>1665</v>
      </c>
      <c r="E543" s="45" t="s">
        <v>1666</v>
      </c>
      <c r="F543" s="74" t="s">
        <v>1536</v>
      </c>
      <c r="G543" s="86" t="s">
        <v>157</v>
      </c>
      <c r="H543" s="10">
        <v>2021</v>
      </c>
      <c r="I543" s="47" t="s">
        <v>1667</v>
      </c>
      <c r="J543" s="9"/>
    </row>
    <row r="544" spans="1:10" ht="78.75">
      <c r="A544" s="7">
        <v>543</v>
      </c>
      <c r="B544" s="147" t="s">
        <v>817</v>
      </c>
      <c r="C544" s="86" t="s">
        <v>1632</v>
      </c>
      <c r="D544" s="45" t="s">
        <v>1668</v>
      </c>
      <c r="E544" s="45" t="s">
        <v>1669</v>
      </c>
      <c r="F544" s="74" t="s">
        <v>1536</v>
      </c>
      <c r="G544" s="86" t="s">
        <v>157</v>
      </c>
      <c r="H544" s="10">
        <v>2021</v>
      </c>
      <c r="I544" s="47" t="s">
        <v>1670</v>
      </c>
      <c r="J544" s="9"/>
    </row>
    <row r="545" spans="1:10" ht="65.25" customHeight="1">
      <c r="A545" s="7">
        <v>544</v>
      </c>
      <c r="B545" s="147" t="s">
        <v>817</v>
      </c>
      <c r="C545" s="86" t="s">
        <v>1632</v>
      </c>
      <c r="D545" s="45" t="s">
        <v>1671</v>
      </c>
      <c r="E545" s="45" t="s">
        <v>1647</v>
      </c>
      <c r="F545" s="73" t="s">
        <v>1672</v>
      </c>
      <c r="G545" s="45" t="s">
        <v>381</v>
      </c>
      <c r="H545" s="10">
        <v>2021</v>
      </c>
      <c r="I545" s="47" t="s">
        <v>1673</v>
      </c>
      <c r="J545" s="9"/>
    </row>
    <row r="546" spans="1:10" ht="40.5" customHeight="1">
      <c r="A546" s="7">
        <v>545</v>
      </c>
      <c r="B546" s="147" t="s">
        <v>817</v>
      </c>
      <c r="C546" s="86" t="s">
        <v>1632</v>
      </c>
      <c r="D546" s="45" t="s">
        <v>1674</v>
      </c>
      <c r="E546" s="45" t="s">
        <v>1675</v>
      </c>
      <c r="F546" s="73" t="s">
        <v>1652</v>
      </c>
      <c r="G546" s="45" t="s">
        <v>381</v>
      </c>
      <c r="H546" s="10">
        <v>2021</v>
      </c>
      <c r="I546" s="47" t="s">
        <v>1676</v>
      </c>
      <c r="J546" s="9"/>
    </row>
    <row r="547" spans="1:10" ht="60.75" customHeight="1">
      <c r="A547" s="7">
        <v>546</v>
      </c>
      <c r="B547" s="147" t="s">
        <v>817</v>
      </c>
      <c r="C547" s="86" t="s">
        <v>1632</v>
      </c>
      <c r="D547" s="45" t="s">
        <v>1677</v>
      </c>
      <c r="E547" s="45" t="s">
        <v>1658</v>
      </c>
      <c r="F547" s="74" t="s">
        <v>1536</v>
      </c>
      <c r="G547" s="86" t="s">
        <v>654</v>
      </c>
      <c r="H547" s="10">
        <v>2022</v>
      </c>
      <c r="I547" s="47" t="s">
        <v>1678</v>
      </c>
      <c r="J547" s="9"/>
    </row>
    <row r="548" spans="1:10" ht="67.5">
      <c r="A548" s="7">
        <v>547</v>
      </c>
      <c r="B548" s="147" t="s">
        <v>817</v>
      </c>
      <c r="C548" s="86" t="s">
        <v>1632</v>
      </c>
      <c r="D548" s="45" t="s">
        <v>1679</v>
      </c>
      <c r="E548" s="45" t="s">
        <v>1655</v>
      </c>
      <c r="F548" s="74" t="s">
        <v>1536</v>
      </c>
      <c r="G548" s="86" t="s">
        <v>400</v>
      </c>
      <c r="H548" s="10">
        <v>2022</v>
      </c>
      <c r="I548" s="47" t="s">
        <v>1680</v>
      </c>
      <c r="J548" s="9"/>
    </row>
    <row r="549" spans="1:10" ht="78.75">
      <c r="A549" s="7">
        <v>548</v>
      </c>
      <c r="B549" s="147" t="s">
        <v>817</v>
      </c>
      <c r="C549" s="86" t="s">
        <v>1632</v>
      </c>
      <c r="D549" s="45" t="s">
        <v>1681</v>
      </c>
      <c r="E549" s="45" t="s">
        <v>1682</v>
      </c>
      <c r="F549" s="74" t="s">
        <v>1536</v>
      </c>
      <c r="G549" s="45" t="s">
        <v>662</v>
      </c>
      <c r="H549" s="10">
        <v>2022</v>
      </c>
      <c r="I549" s="47" t="s">
        <v>1683</v>
      </c>
      <c r="J549" s="9"/>
    </row>
    <row r="550" spans="1:10" ht="78.75">
      <c r="A550" s="7">
        <v>549</v>
      </c>
      <c r="B550" s="147" t="s">
        <v>817</v>
      </c>
      <c r="C550" s="86" t="s">
        <v>1632</v>
      </c>
      <c r="D550" s="45" t="s">
        <v>1684</v>
      </c>
      <c r="E550" s="45" t="s">
        <v>1655</v>
      </c>
      <c r="F550" s="73" t="s">
        <v>1685</v>
      </c>
      <c r="G550" s="45" t="s">
        <v>189</v>
      </c>
      <c r="H550" s="10">
        <v>2022</v>
      </c>
      <c r="I550" s="47" t="s">
        <v>1686</v>
      </c>
      <c r="J550" s="9"/>
    </row>
    <row r="551" spans="1:10" ht="67.5">
      <c r="A551" s="7">
        <v>550</v>
      </c>
      <c r="B551" s="147" t="s">
        <v>817</v>
      </c>
      <c r="C551" s="86" t="s">
        <v>1632</v>
      </c>
      <c r="D551" s="89" t="s">
        <v>1687</v>
      </c>
      <c r="E551" s="45" t="s">
        <v>1688</v>
      </c>
      <c r="F551" s="74" t="s">
        <v>1536</v>
      </c>
      <c r="G551" s="45" t="s">
        <v>189</v>
      </c>
      <c r="H551" s="10">
        <v>2022</v>
      </c>
      <c r="I551" s="47" t="s">
        <v>1689</v>
      </c>
      <c r="J551" s="9"/>
    </row>
    <row r="552" spans="1:10" ht="78.75">
      <c r="A552" s="7">
        <v>551</v>
      </c>
      <c r="B552" s="147" t="s">
        <v>817</v>
      </c>
      <c r="C552" s="86" t="s">
        <v>1632</v>
      </c>
      <c r="D552" s="89" t="s">
        <v>1690</v>
      </c>
      <c r="E552" s="45" t="s">
        <v>1647</v>
      </c>
      <c r="F552" s="74" t="s">
        <v>1536</v>
      </c>
      <c r="G552" s="86" t="s">
        <v>436</v>
      </c>
      <c r="H552" s="10">
        <v>2022</v>
      </c>
      <c r="I552" s="47" t="s">
        <v>1691</v>
      </c>
      <c r="J552" s="9"/>
    </row>
    <row r="553" spans="1:10" ht="78.75">
      <c r="A553" s="7">
        <v>552</v>
      </c>
      <c r="B553" s="147" t="s">
        <v>817</v>
      </c>
      <c r="C553" s="86" t="s">
        <v>1632</v>
      </c>
      <c r="D553" s="45" t="s">
        <v>1602</v>
      </c>
      <c r="E553" s="45" t="s">
        <v>1655</v>
      </c>
      <c r="F553" s="73" t="s">
        <v>1692</v>
      </c>
      <c r="G553" s="86" t="s">
        <v>215</v>
      </c>
      <c r="H553" s="10">
        <v>2023</v>
      </c>
      <c r="I553" s="47" t="s">
        <v>1693</v>
      </c>
      <c r="J553" s="9"/>
    </row>
    <row r="554" spans="1:10" ht="56.25">
      <c r="A554" s="7">
        <v>553</v>
      </c>
      <c r="B554" s="147" t="s">
        <v>817</v>
      </c>
      <c r="C554" s="86" t="s">
        <v>1632</v>
      </c>
      <c r="D554" s="45" t="s">
        <v>1694</v>
      </c>
      <c r="E554" s="45" t="s">
        <v>1658</v>
      </c>
      <c r="F554" s="73" t="s">
        <v>1695</v>
      </c>
      <c r="G554" s="45" t="s">
        <v>219</v>
      </c>
      <c r="H554" s="10">
        <v>2023</v>
      </c>
      <c r="I554" s="47" t="s">
        <v>1696</v>
      </c>
      <c r="J554" s="9"/>
    </row>
    <row r="555" spans="1:10" ht="102">
      <c r="A555" s="7">
        <v>554</v>
      </c>
      <c r="B555" s="147" t="s">
        <v>817</v>
      </c>
      <c r="C555" s="86" t="s">
        <v>1632</v>
      </c>
      <c r="D555" s="45" t="s">
        <v>1697</v>
      </c>
      <c r="E555" s="45" t="s">
        <v>1634</v>
      </c>
      <c r="F555" s="73" t="s">
        <v>1698</v>
      </c>
      <c r="G555" s="45" t="s">
        <v>219</v>
      </c>
      <c r="H555" s="10">
        <v>2023</v>
      </c>
      <c r="I555" s="47" t="s">
        <v>1699</v>
      </c>
      <c r="J555" s="9"/>
    </row>
    <row r="556" spans="1:10" ht="78.75">
      <c r="A556" s="7">
        <v>555</v>
      </c>
      <c r="B556" s="147" t="s">
        <v>817</v>
      </c>
      <c r="C556" s="86" t="s">
        <v>1632</v>
      </c>
      <c r="D556" s="45" t="s">
        <v>1700</v>
      </c>
      <c r="E556" s="45" t="s">
        <v>1701</v>
      </c>
      <c r="F556" s="73" t="s">
        <v>1702</v>
      </c>
      <c r="G556" s="45" t="s">
        <v>219</v>
      </c>
      <c r="H556" s="10">
        <v>2023</v>
      </c>
      <c r="I556" s="47" t="s">
        <v>1703</v>
      </c>
      <c r="J556" s="9"/>
    </row>
    <row r="557" spans="1:10" ht="50.25" customHeight="1">
      <c r="A557" s="7">
        <v>556</v>
      </c>
      <c r="B557" s="147" t="s">
        <v>817</v>
      </c>
      <c r="C557" s="86" t="s">
        <v>1632</v>
      </c>
      <c r="D557" s="45" t="s">
        <v>1704</v>
      </c>
      <c r="E557" s="45" t="s">
        <v>1675</v>
      </c>
      <c r="F557" s="64" t="s">
        <v>1536</v>
      </c>
      <c r="G557" s="45" t="s">
        <v>571</v>
      </c>
      <c r="H557" s="10">
        <v>2023</v>
      </c>
      <c r="I557" s="47" t="s">
        <v>1705</v>
      </c>
      <c r="J557" s="9"/>
    </row>
    <row r="558" spans="1:10" ht="56.25">
      <c r="A558" s="7">
        <v>557</v>
      </c>
      <c r="B558" s="147" t="s">
        <v>817</v>
      </c>
      <c r="C558" s="86" t="s">
        <v>1706</v>
      </c>
      <c r="D558" s="86" t="s">
        <v>1707</v>
      </c>
      <c r="E558" s="86" t="s">
        <v>1708</v>
      </c>
      <c r="F558" s="73" t="s">
        <v>1709</v>
      </c>
      <c r="G558" s="86" t="s">
        <v>1710</v>
      </c>
      <c r="H558" s="10">
        <v>2016</v>
      </c>
      <c r="I558" s="47" t="s">
        <v>1711</v>
      </c>
      <c r="J558" s="9"/>
    </row>
    <row r="559" spans="1:10" ht="76.5">
      <c r="A559" s="7">
        <v>558</v>
      </c>
      <c r="B559" s="147" t="s">
        <v>817</v>
      </c>
      <c r="C559" s="86" t="s">
        <v>1706</v>
      </c>
      <c r="D559" s="86" t="s">
        <v>1712</v>
      </c>
      <c r="E559" s="86" t="s">
        <v>1713</v>
      </c>
      <c r="F559" s="72" t="s">
        <v>1656</v>
      </c>
      <c r="G559" s="86" t="s">
        <v>54</v>
      </c>
      <c r="H559" s="10">
        <v>2018</v>
      </c>
      <c r="I559" s="47" t="s">
        <v>1714</v>
      </c>
      <c r="J559" s="9"/>
    </row>
    <row r="560" spans="1:10" ht="102">
      <c r="A560" s="7">
        <v>559</v>
      </c>
      <c r="B560" s="147" t="s">
        <v>817</v>
      </c>
      <c r="C560" s="86" t="s">
        <v>1706</v>
      </c>
      <c r="D560" s="86" t="s">
        <v>1715</v>
      </c>
      <c r="E560" s="86" t="s">
        <v>1716</v>
      </c>
      <c r="F560" s="72" t="s">
        <v>1543</v>
      </c>
      <c r="G560" s="86" t="s">
        <v>54</v>
      </c>
      <c r="H560" s="10">
        <v>2018</v>
      </c>
      <c r="I560" s="47" t="s">
        <v>1717</v>
      </c>
      <c r="J560" s="184" t="s">
        <v>4961</v>
      </c>
    </row>
    <row r="561" spans="1:10" ht="64.5">
      <c r="A561" s="7">
        <v>560</v>
      </c>
      <c r="B561" s="147" t="s">
        <v>817</v>
      </c>
      <c r="C561" s="86" t="s">
        <v>1706</v>
      </c>
      <c r="D561" s="45" t="s">
        <v>1718</v>
      </c>
      <c r="E561" s="45" t="s">
        <v>1719</v>
      </c>
      <c r="F561" s="74" t="s">
        <v>1720</v>
      </c>
      <c r="G561" s="86" t="s">
        <v>113</v>
      </c>
      <c r="H561" s="10">
        <v>2020</v>
      </c>
      <c r="I561" s="47" t="s">
        <v>1721</v>
      </c>
      <c r="J561" s="9"/>
    </row>
    <row r="562" spans="1:10" ht="63.75">
      <c r="A562" s="7">
        <v>561</v>
      </c>
      <c r="B562" s="147" t="s">
        <v>817</v>
      </c>
      <c r="C562" s="86" t="s">
        <v>1706</v>
      </c>
      <c r="D562" s="45" t="s">
        <v>1722</v>
      </c>
      <c r="E562" s="45" t="s">
        <v>1723</v>
      </c>
      <c r="F562" s="73" t="s">
        <v>1724</v>
      </c>
      <c r="G562" s="86" t="s">
        <v>113</v>
      </c>
      <c r="H562" s="10">
        <v>2020</v>
      </c>
      <c r="I562" s="47" t="s">
        <v>1725</v>
      </c>
      <c r="J562" s="9"/>
    </row>
    <row r="563" spans="1:10" ht="78.75">
      <c r="A563" s="7">
        <v>562</v>
      </c>
      <c r="B563" s="147" t="s">
        <v>817</v>
      </c>
      <c r="C563" s="86" t="s">
        <v>1706</v>
      </c>
      <c r="D563" s="45" t="s">
        <v>1726</v>
      </c>
      <c r="E563" s="45" t="s">
        <v>1727</v>
      </c>
      <c r="F563" s="72" t="s">
        <v>1652</v>
      </c>
      <c r="G563" s="86" t="s">
        <v>121</v>
      </c>
      <c r="H563" s="10">
        <v>2020</v>
      </c>
      <c r="I563" s="47" t="s">
        <v>1728</v>
      </c>
      <c r="J563" s="9"/>
    </row>
    <row r="564" spans="1:10" ht="78.75">
      <c r="A564" s="7">
        <v>563</v>
      </c>
      <c r="B564" s="147" t="s">
        <v>817</v>
      </c>
      <c r="C564" s="86" t="s">
        <v>1706</v>
      </c>
      <c r="D564" s="45" t="s">
        <v>1729</v>
      </c>
      <c r="E564" s="88" t="s">
        <v>1708</v>
      </c>
      <c r="F564" s="72" t="s">
        <v>1652</v>
      </c>
      <c r="G564" s="86" t="s">
        <v>121</v>
      </c>
      <c r="H564" s="13">
        <v>2020</v>
      </c>
      <c r="I564" s="47" t="s">
        <v>1730</v>
      </c>
      <c r="J564" s="11"/>
    </row>
    <row r="565" spans="1:10" ht="67.5">
      <c r="A565" s="7">
        <v>564</v>
      </c>
      <c r="B565" s="147" t="s">
        <v>817</v>
      </c>
      <c r="C565" s="86" t="s">
        <v>1706</v>
      </c>
      <c r="D565" s="45" t="s">
        <v>1731</v>
      </c>
      <c r="E565" s="45" t="s">
        <v>1732</v>
      </c>
      <c r="F565" s="72" t="s">
        <v>1652</v>
      </c>
      <c r="G565" s="86" t="s">
        <v>125</v>
      </c>
      <c r="H565" s="13">
        <v>2020</v>
      </c>
      <c r="I565" s="47" t="s">
        <v>1733</v>
      </c>
      <c r="J565" s="11"/>
    </row>
    <row r="566" spans="1:10" ht="76.5">
      <c r="A566" s="7">
        <v>565</v>
      </c>
      <c r="B566" s="147" t="s">
        <v>817</v>
      </c>
      <c r="C566" s="86" t="s">
        <v>1706</v>
      </c>
      <c r="D566" s="45" t="s">
        <v>1734</v>
      </c>
      <c r="E566" s="45" t="s">
        <v>1735</v>
      </c>
      <c r="F566" s="72" t="s">
        <v>1656</v>
      </c>
      <c r="G566" s="86" t="s">
        <v>134</v>
      </c>
      <c r="H566" s="13">
        <v>2020</v>
      </c>
      <c r="I566" s="47" t="s">
        <v>1736</v>
      </c>
      <c r="J566" s="11"/>
    </row>
    <row r="567" spans="1:10" ht="67.5">
      <c r="A567" s="7">
        <v>566</v>
      </c>
      <c r="B567" s="147" t="s">
        <v>817</v>
      </c>
      <c r="C567" s="86" t="s">
        <v>1706</v>
      </c>
      <c r="D567" s="45" t="s">
        <v>1737</v>
      </c>
      <c r="E567" s="45" t="s">
        <v>1738</v>
      </c>
      <c r="F567" s="72" t="s">
        <v>1739</v>
      </c>
      <c r="G567" s="45" t="s">
        <v>140</v>
      </c>
      <c r="H567" s="13">
        <v>2020</v>
      </c>
      <c r="I567" s="47" t="s">
        <v>1740</v>
      </c>
      <c r="J567" s="11"/>
    </row>
    <row r="568" spans="1:10" ht="67.5">
      <c r="A568" s="7">
        <v>567</v>
      </c>
      <c r="B568" s="147" t="s">
        <v>817</v>
      </c>
      <c r="C568" s="86" t="s">
        <v>1706</v>
      </c>
      <c r="D568" s="45" t="s">
        <v>1741</v>
      </c>
      <c r="E568" s="45" t="s">
        <v>1713</v>
      </c>
      <c r="F568" s="72" t="s">
        <v>1652</v>
      </c>
      <c r="G568" s="45" t="s">
        <v>620</v>
      </c>
      <c r="H568" s="13">
        <v>2021</v>
      </c>
      <c r="I568" s="47" t="s">
        <v>1740</v>
      </c>
      <c r="J568" s="11"/>
    </row>
    <row r="569" spans="1:10" ht="56.25">
      <c r="A569" s="7">
        <v>568</v>
      </c>
      <c r="B569" s="147" t="s">
        <v>817</v>
      </c>
      <c r="C569" s="86" t="s">
        <v>1706</v>
      </c>
      <c r="D569" s="45" t="s">
        <v>1742</v>
      </c>
      <c r="E569" s="45" t="s">
        <v>1716</v>
      </c>
      <c r="F569" s="74" t="s">
        <v>1536</v>
      </c>
      <c r="G569" s="45" t="s">
        <v>620</v>
      </c>
      <c r="H569" s="13">
        <v>2021</v>
      </c>
      <c r="I569" s="47" t="s">
        <v>1743</v>
      </c>
      <c r="J569" s="11"/>
    </row>
    <row r="570" spans="1:10" ht="101.25">
      <c r="A570" s="7">
        <v>569</v>
      </c>
      <c r="B570" s="147" t="s">
        <v>817</v>
      </c>
      <c r="C570" s="86" t="s">
        <v>1706</v>
      </c>
      <c r="D570" s="45" t="s">
        <v>1744</v>
      </c>
      <c r="E570" s="45" t="s">
        <v>1745</v>
      </c>
      <c r="F570" s="72" t="s">
        <v>1746</v>
      </c>
      <c r="G570" s="45" t="s">
        <v>157</v>
      </c>
      <c r="H570" s="13">
        <v>2021</v>
      </c>
      <c r="I570" s="47" t="s">
        <v>1747</v>
      </c>
      <c r="J570" s="11"/>
    </row>
    <row r="571" spans="1:10" ht="78.75">
      <c r="A571" s="7">
        <v>570</v>
      </c>
      <c r="B571" s="147" t="s">
        <v>817</v>
      </c>
      <c r="C571" s="86" t="s">
        <v>1706</v>
      </c>
      <c r="D571" s="45" t="s">
        <v>1748</v>
      </c>
      <c r="E571" s="45" t="s">
        <v>1708</v>
      </c>
      <c r="F571" s="72" t="s">
        <v>1652</v>
      </c>
      <c r="G571" s="45" t="s">
        <v>157</v>
      </c>
      <c r="H571" s="13">
        <v>2021</v>
      </c>
      <c r="I571" s="47" t="s">
        <v>1749</v>
      </c>
      <c r="J571" s="11"/>
    </row>
    <row r="572" spans="1:10" ht="67.5">
      <c r="A572" s="7">
        <v>571</v>
      </c>
      <c r="B572" s="147" t="s">
        <v>817</v>
      </c>
      <c r="C572" s="86" t="s">
        <v>1706</v>
      </c>
      <c r="D572" s="45" t="s">
        <v>1750</v>
      </c>
      <c r="E572" s="45" t="s">
        <v>1713</v>
      </c>
      <c r="F572" s="74" t="s">
        <v>1720</v>
      </c>
      <c r="G572" s="45" t="s">
        <v>381</v>
      </c>
      <c r="H572" s="13">
        <v>2021</v>
      </c>
      <c r="I572" s="47" t="s">
        <v>1751</v>
      </c>
      <c r="J572" s="11"/>
    </row>
    <row r="573" spans="1:10" ht="90">
      <c r="A573" s="7">
        <v>572</v>
      </c>
      <c r="B573" s="147" t="s">
        <v>817</v>
      </c>
      <c r="C573" s="86" t="s">
        <v>1706</v>
      </c>
      <c r="D573" s="45" t="s">
        <v>1752</v>
      </c>
      <c r="E573" s="45" t="s">
        <v>1753</v>
      </c>
      <c r="F573" s="72" t="s">
        <v>1754</v>
      </c>
      <c r="G573" s="45" t="s">
        <v>381</v>
      </c>
      <c r="H573" s="13">
        <v>2021</v>
      </c>
      <c r="I573" s="47" t="s">
        <v>1755</v>
      </c>
      <c r="J573" s="11"/>
    </row>
    <row r="574" spans="1:10" ht="90">
      <c r="A574" s="7">
        <v>573</v>
      </c>
      <c r="B574" s="147" t="s">
        <v>817</v>
      </c>
      <c r="C574" s="86" t="s">
        <v>1706</v>
      </c>
      <c r="D574" s="45" t="s">
        <v>1756</v>
      </c>
      <c r="E574" s="45" t="s">
        <v>1708</v>
      </c>
      <c r="F574" s="74" t="s">
        <v>1536</v>
      </c>
      <c r="G574" s="86" t="s">
        <v>400</v>
      </c>
      <c r="H574" s="13">
        <v>2022</v>
      </c>
      <c r="I574" s="47" t="s">
        <v>1757</v>
      </c>
      <c r="J574" s="11"/>
    </row>
    <row r="575" spans="1:10" ht="67.5">
      <c r="A575" s="7">
        <v>574</v>
      </c>
      <c r="B575" s="147" t="s">
        <v>817</v>
      </c>
      <c r="C575" s="86" t="s">
        <v>1706</v>
      </c>
      <c r="D575" s="89" t="s">
        <v>1758</v>
      </c>
      <c r="E575" s="45" t="s">
        <v>1759</v>
      </c>
      <c r="F575" s="74" t="s">
        <v>1536</v>
      </c>
      <c r="G575" s="45" t="s">
        <v>189</v>
      </c>
      <c r="H575" s="13">
        <v>2022</v>
      </c>
      <c r="I575" s="47" t="s">
        <v>1760</v>
      </c>
      <c r="J575" s="11"/>
    </row>
    <row r="576" spans="1:10" ht="78.75">
      <c r="A576" s="7">
        <v>575</v>
      </c>
      <c r="B576" s="147" t="s">
        <v>817</v>
      </c>
      <c r="C576" s="86" t="s">
        <v>1706</v>
      </c>
      <c r="D576" s="89" t="s">
        <v>1761</v>
      </c>
      <c r="E576" s="45" t="s">
        <v>1708</v>
      </c>
      <c r="F576" s="74" t="s">
        <v>1536</v>
      </c>
      <c r="G576" s="45" t="s">
        <v>189</v>
      </c>
      <c r="H576" s="13">
        <v>2022</v>
      </c>
      <c r="I576" s="47" t="s">
        <v>1762</v>
      </c>
      <c r="J576" s="11"/>
    </row>
    <row r="577" spans="1:10" ht="110.25">
      <c r="A577" s="7">
        <v>576</v>
      </c>
      <c r="B577" s="147" t="s">
        <v>817</v>
      </c>
      <c r="C577" s="86" t="s">
        <v>1706</v>
      </c>
      <c r="D577" s="89" t="s">
        <v>1763</v>
      </c>
      <c r="E577" s="45" t="s">
        <v>1764</v>
      </c>
      <c r="F577" s="72" t="s">
        <v>1765</v>
      </c>
      <c r="G577" s="86" t="s">
        <v>436</v>
      </c>
      <c r="H577" s="13">
        <v>2022</v>
      </c>
      <c r="I577" s="47" t="s">
        <v>1766</v>
      </c>
      <c r="J577" s="11"/>
    </row>
    <row r="578" spans="1:10" ht="67.5">
      <c r="A578" s="7">
        <v>577</v>
      </c>
      <c r="B578" s="147" t="s">
        <v>817</v>
      </c>
      <c r="C578" s="86" t="s">
        <v>1706</v>
      </c>
      <c r="D578" s="89" t="s">
        <v>1767</v>
      </c>
      <c r="E578" s="45" t="s">
        <v>1768</v>
      </c>
      <c r="F578" s="74" t="s">
        <v>1769</v>
      </c>
      <c r="G578" s="86" t="s">
        <v>436</v>
      </c>
      <c r="H578" s="13">
        <v>2022</v>
      </c>
      <c r="I578" s="47" t="s">
        <v>1770</v>
      </c>
      <c r="J578" s="11"/>
    </row>
    <row r="579" spans="1:10" ht="78.75">
      <c r="A579" s="7">
        <v>578</v>
      </c>
      <c r="B579" s="147" t="s">
        <v>817</v>
      </c>
      <c r="C579" s="86" t="s">
        <v>1706</v>
      </c>
      <c r="D579" s="45" t="s">
        <v>1771</v>
      </c>
      <c r="E579" s="45" t="s">
        <v>1772</v>
      </c>
      <c r="F579" s="72" t="s">
        <v>1773</v>
      </c>
      <c r="G579" s="45" t="s">
        <v>211</v>
      </c>
      <c r="H579" s="13">
        <v>2023</v>
      </c>
      <c r="I579" s="47" t="s">
        <v>1774</v>
      </c>
      <c r="J579" s="11"/>
    </row>
    <row r="580" spans="1:10" ht="67.5">
      <c r="A580" s="7">
        <v>579</v>
      </c>
      <c r="B580" s="147" t="s">
        <v>817</v>
      </c>
      <c r="C580" s="86" t="s">
        <v>1706</v>
      </c>
      <c r="D580" s="45" t="s">
        <v>1775</v>
      </c>
      <c r="E580" s="45" t="s">
        <v>1776</v>
      </c>
      <c r="F580" s="72" t="s">
        <v>1720</v>
      </c>
      <c r="G580" s="45" t="s">
        <v>688</v>
      </c>
      <c r="H580" s="13">
        <v>2023</v>
      </c>
      <c r="I580" s="47" t="s">
        <v>1777</v>
      </c>
      <c r="J580" s="11"/>
    </row>
    <row r="581" spans="1:10" ht="78.75">
      <c r="A581" s="7">
        <v>580</v>
      </c>
      <c r="B581" s="147" t="s">
        <v>817</v>
      </c>
      <c r="C581" s="86" t="s">
        <v>1706</v>
      </c>
      <c r="D581" s="45" t="s">
        <v>1778</v>
      </c>
      <c r="E581" s="45" t="s">
        <v>1708</v>
      </c>
      <c r="F581" s="72" t="s">
        <v>1779</v>
      </c>
      <c r="G581" s="45" t="s">
        <v>215</v>
      </c>
      <c r="H581" s="13">
        <v>2023</v>
      </c>
      <c r="I581" s="47" t="s">
        <v>1780</v>
      </c>
      <c r="J581" s="11"/>
    </row>
    <row r="582" spans="1:10" ht="67.5">
      <c r="A582" s="7">
        <v>581</v>
      </c>
      <c r="B582" s="147" t="s">
        <v>817</v>
      </c>
      <c r="C582" s="86" t="s">
        <v>1706</v>
      </c>
      <c r="D582" s="45" t="s">
        <v>1781</v>
      </c>
      <c r="E582" s="45" t="s">
        <v>1782</v>
      </c>
      <c r="F582" s="72" t="s">
        <v>1783</v>
      </c>
      <c r="G582" s="45" t="s">
        <v>219</v>
      </c>
      <c r="H582" s="13">
        <v>2023</v>
      </c>
      <c r="I582" s="47" t="s">
        <v>1784</v>
      </c>
      <c r="J582" s="11"/>
    </row>
    <row r="583" spans="1:10" ht="76.5">
      <c r="A583" s="7">
        <v>582</v>
      </c>
      <c r="B583" s="147" t="s">
        <v>817</v>
      </c>
      <c r="C583" s="86" t="s">
        <v>1706</v>
      </c>
      <c r="D583" s="45" t="s">
        <v>1785</v>
      </c>
      <c r="E583" s="45" t="s">
        <v>1786</v>
      </c>
      <c r="F583" s="72" t="s">
        <v>1787</v>
      </c>
      <c r="G583" s="45" t="s">
        <v>219</v>
      </c>
      <c r="H583" s="13">
        <v>2023</v>
      </c>
      <c r="I583" s="47" t="s">
        <v>1788</v>
      </c>
      <c r="J583" s="11"/>
    </row>
    <row r="584" spans="1:10" ht="63.75">
      <c r="A584" s="7">
        <v>583</v>
      </c>
      <c r="B584" s="147" t="s">
        <v>817</v>
      </c>
      <c r="C584" s="86" t="s">
        <v>1706</v>
      </c>
      <c r="D584" s="45" t="s">
        <v>1789</v>
      </c>
      <c r="E584" s="45" t="s">
        <v>1790</v>
      </c>
      <c r="F584" s="72" t="s">
        <v>1791</v>
      </c>
      <c r="G584" s="45" t="s">
        <v>219</v>
      </c>
      <c r="H584" s="13">
        <v>2023</v>
      </c>
      <c r="I584" s="47" t="s">
        <v>1792</v>
      </c>
      <c r="J584" s="11"/>
    </row>
    <row r="585" spans="1:10" ht="63.75">
      <c r="A585" s="7">
        <v>584</v>
      </c>
      <c r="B585" s="147" t="s">
        <v>817</v>
      </c>
      <c r="C585" s="86" t="s">
        <v>1706</v>
      </c>
      <c r="D585" s="45" t="s">
        <v>1793</v>
      </c>
      <c r="E585" s="45" t="s">
        <v>1794</v>
      </c>
      <c r="F585" s="72" t="s">
        <v>1795</v>
      </c>
      <c r="G585" s="45" t="s">
        <v>219</v>
      </c>
      <c r="H585" s="13">
        <v>2023</v>
      </c>
      <c r="I585" s="47" t="s">
        <v>1796</v>
      </c>
      <c r="J585" s="11"/>
    </row>
    <row r="586" spans="1:10" ht="46.5" customHeight="1">
      <c r="A586" s="7">
        <v>585</v>
      </c>
      <c r="B586" s="147" t="s">
        <v>1797</v>
      </c>
      <c r="C586" s="45" t="s">
        <v>1798</v>
      </c>
      <c r="D586" s="91" t="s">
        <v>1799</v>
      </c>
      <c r="E586" s="91" t="s">
        <v>1800</v>
      </c>
      <c r="F586" s="54" t="s">
        <v>1801</v>
      </c>
      <c r="G586" s="91" t="s">
        <v>1802</v>
      </c>
      <c r="H586" s="20">
        <v>2016</v>
      </c>
      <c r="I586" s="154" t="s">
        <v>1803</v>
      </c>
      <c r="J586" s="4"/>
    </row>
    <row r="587" spans="1:10" ht="55.5" customHeight="1">
      <c r="A587" s="7">
        <v>586</v>
      </c>
      <c r="B587" s="147" t="s">
        <v>1797</v>
      </c>
      <c r="C587" s="45" t="s">
        <v>1798</v>
      </c>
      <c r="D587" s="91" t="s">
        <v>1804</v>
      </c>
      <c r="E587" s="91" t="s">
        <v>1800</v>
      </c>
      <c r="F587" s="54" t="s">
        <v>1801</v>
      </c>
      <c r="G587" s="91" t="s">
        <v>1805</v>
      </c>
      <c r="H587" s="20">
        <v>2016</v>
      </c>
      <c r="I587" s="154" t="s">
        <v>1806</v>
      </c>
      <c r="J587" s="4"/>
    </row>
    <row r="588" spans="1:10" ht="53.25" customHeight="1">
      <c r="A588" s="7">
        <v>587</v>
      </c>
      <c r="B588" s="147" t="s">
        <v>1797</v>
      </c>
      <c r="C588" s="45" t="s">
        <v>1798</v>
      </c>
      <c r="D588" s="91" t="s">
        <v>1807</v>
      </c>
      <c r="E588" s="91" t="s">
        <v>1808</v>
      </c>
      <c r="F588" s="54" t="s">
        <v>1809</v>
      </c>
      <c r="G588" s="91" t="s">
        <v>1810</v>
      </c>
      <c r="H588" s="20">
        <v>2016</v>
      </c>
      <c r="I588" s="154" t="s">
        <v>1811</v>
      </c>
      <c r="J588" s="4"/>
    </row>
    <row r="589" spans="1:10" ht="67.5">
      <c r="A589" s="7">
        <v>588</v>
      </c>
      <c r="B589" s="147" t="s">
        <v>1797</v>
      </c>
      <c r="C589" s="45" t="s">
        <v>1798</v>
      </c>
      <c r="D589" s="91" t="s">
        <v>1812</v>
      </c>
      <c r="E589" s="91" t="s">
        <v>1813</v>
      </c>
      <c r="F589" s="54" t="s">
        <v>1801</v>
      </c>
      <c r="G589" s="91" t="s">
        <v>1805</v>
      </c>
      <c r="H589" s="20">
        <v>2016</v>
      </c>
      <c r="I589" s="154" t="s">
        <v>1814</v>
      </c>
      <c r="J589" s="4"/>
    </row>
    <row r="590" spans="1:10" ht="68.25">
      <c r="A590" s="7">
        <v>589</v>
      </c>
      <c r="B590" s="147" t="s">
        <v>1797</v>
      </c>
      <c r="C590" s="45" t="s">
        <v>1798</v>
      </c>
      <c r="D590" s="91" t="s">
        <v>1815</v>
      </c>
      <c r="E590" s="91" t="s">
        <v>1816</v>
      </c>
      <c r="F590" s="54" t="s">
        <v>1817</v>
      </c>
      <c r="G590" s="91" t="s">
        <v>1810</v>
      </c>
      <c r="H590" s="20">
        <v>2016</v>
      </c>
      <c r="I590" s="151" t="s">
        <v>1818</v>
      </c>
      <c r="J590" s="4"/>
    </row>
    <row r="591" spans="1:10" ht="67.5">
      <c r="A591" s="7">
        <v>590</v>
      </c>
      <c r="B591" s="147" t="s">
        <v>1797</v>
      </c>
      <c r="C591" s="45" t="s">
        <v>1798</v>
      </c>
      <c r="D591" s="45" t="s">
        <v>1819</v>
      </c>
      <c r="E591" s="45" t="s">
        <v>1820</v>
      </c>
      <c r="F591" s="72" t="s">
        <v>1817</v>
      </c>
      <c r="G591" s="45" t="s">
        <v>1821</v>
      </c>
      <c r="H591" s="20">
        <v>2017</v>
      </c>
      <c r="I591" s="43" t="s">
        <v>1822</v>
      </c>
      <c r="J591" s="4"/>
    </row>
    <row r="592" spans="1:10" ht="140.25">
      <c r="A592" s="7">
        <v>591</v>
      </c>
      <c r="B592" s="147" t="s">
        <v>1797</v>
      </c>
      <c r="C592" s="45" t="s">
        <v>1798</v>
      </c>
      <c r="D592" s="45" t="s">
        <v>1823</v>
      </c>
      <c r="E592" s="45" t="s">
        <v>1824</v>
      </c>
      <c r="F592" s="72" t="s">
        <v>1825</v>
      </c>
      <c r="G592" s="86" t="s">
        <v>245</v>
      </c>
      <c r="H592" s="20">
        <v>2017</v>
      </c>
      <c r="I592" s="43" t="s">
        <v>1826</v>
      </c>
      <c r="J592" s="4"/>
    </row>
    <row r="593" spans="1:10" ht="58.5" customHeight="1">
      <c r="A593" s="7">
        <v>592</v>
      </c>
      <c r="B593" s="182" t="s">
        <v>1797</v>
      </c>
      <c r="C593" s="45" t="s">
        <v>1798</v>
      </c>
      <c r="D593" s="45" t="s">
        <v>1827</v>
      </c>
      <c r="E593" s="45" t="s">
        <v>1828</v>
      </c>
      <c r="F593" s="72" t="s">
        <v>1829</v>
      </c>
      <c r="G593" s="86" t="s">
        <v>245</v>
      </c>
      <c r="H593" s="20">
        <v>2017</v>
      </c>
      <c r="I593" s="43" t="s">
        <v>1830</v>
      </c>
      <c r="J593" s="50"/>
    </row>
    <row r="594" spans="1:10" ht="57.75" customHeight="1">
      <c r="A594" s="7">
        <v>593</v>
      </c>
      <c r="B594" s="147" t="s">
        <v>1797</v>
      </c>
      <c r="C594" s="45" t="s">
        <v>1798</v>
      </c>
      <c r="D594" s="45" t="s">
        <v>1831</v>
      </c>
      <c r="E594" s="45" t="s">
        <v>1832</v>
      </c>
      <c r="F594" s="72" t="s">
        <v>1833</v>
      </c>
      <c r="G594" s="45" t="s">
        <v>24</v>
      </c>
      <c r="H594" s="20">
        <v>2018</v>
      </c>
      <c r="I594" s="43" t="s">
        <v>1834</v>
      </c>
      <c r="J594" s="22" t="s">
        <v>2047</v>
      </c>
    </row>
    <row r="595" spans="1:10" ht="102">
      <c r="A595" s="7">
        <v>594</v>
      </c>
      <c r="B595" s="147" t="s">
        <v>1797</v>
      </c>
      <c r="C595" s="45" t="s">
        <v>1798</v>
      </c>
      <c r="D595" s="45" t="s">
        <v>1835</v>
      </c>
      <c r="E595" s="45" t="s">
        <v>1836</v>
      </c>
      <c r="F595" s="72" t="s">
        <v>1837</v>
      </c>
      <c r="G595" s="45" t="s">
        <v>41</v>
      </c>
      <c r="H595" s="20">
        <v>2018</v>
      </c>
      <c r="I595" s="43" t="s">
        <v>1838</v>
      </c>
      <c r="J595" s="4"/>
    </row>
    <row r="596" spans="1:10" ht="56.25" customHeight="1">
      <c r="A596" s="7">
        <v>595</v>
      </c>
      <c r="B596" s="147" t="s">
        <v>1797</v>
      </c>
      <c r="C596" s="45" t="s">
        <v>1798</v>
      </c>
      <c r="D596" s="45" t="s">
        <v>1831</v>
      </c>
      <c r="E596" s="45" t="s">
        <v>1839</v>
      </c>
      <c r="F596" s="72" t="s">
        <v>1840</v>
      </c>
      <c r="G596" s="45" t="s">
        <v>49</v>
      </c>
      <c r="H596" s="20">
        <v>2018</v>
      </c>
      <c r="I596" s="43" t="s">
        <v>1841</v>
      </c>
      <c r="J596" s="4"/>
    </row>
    <row r="597" spans="1:10" ht="89.25">
      <c r="A597" s="7">
        <v>596</v>
      </c>
      <c r="B597" s="147" t="s">
        <v>1797</v>
      </c>
      <c r="C597" s="45" t="s">
        <v>1798</v>
      </c>
      <c r="D597" s="45" t="s">
        <v>1842</v>
      </c>
      <c r="E597" s="45" t="s">
        <v>1843</v>
      </c>
      <c r="F597" s="72" t="s">
        <v>1844</v>
      </c>
      <c r="G597" s="45" t="s">
        <v>49</v>
      </c>
      <c r="H597" s="20">
        <v>2018</v>
      </c>
      <c r="I597" s="43" t="s">
        <v>1845</v>
      </c>
      <c r="J597" s="4"/>
    </row>
    <row r="598" spans="1:10" ht="67.5">
      <c r="A598" s="7">
        <v>597</v>
      </c>
      <c r="B598" s="147" t="s">
        <v>1797</v>
      </c>
      <c r="C598" s="45" t="s">
        <v>1798</v>
      </c>
      <c r="D598" s="45" t="s">
        <v>1846</v>
      </c>
      <c r="E598" s="45" t="s">
        <v>1816</v>
      </c>
      <c r="F598" s="72" t="s">
        <v>1847</v>
      </c>
      <c r="G598" s="45" t="s">
        <v>49</v>
      </c>
      <c r="H598" s="20">
        <v>2018</v>
      </c>
      <c r="I598" s="43" t="s">
        <v>1848</v>
      </c>
      <c r="J598" s="4"/>
    </row>
    <row r="599" spans="1:10" ht="90">
      <c r="A599" s="7">
        <v>598</v>
      </c>
      <c r="B599" s="147" t="s">
        <v>1797</v>
      </c>
      <c r="C599" s="45" t="s">
        <v>1798</v>
      </c>
      <c r="D599" s="45" t="s">
        <v>1849</v>
      </c>
      <c r="E599" s="45" t="s">
        <v>1850</v>
      </c>
      <c r="F599" s="72" t="s">
        <v>1817</v>
      </c>
      <c r="G599" s="45" t="s">
        <v>54</v>
      </c>
      <c r="H599" s="20">
        <v>2018</v>
      </c>
      <c r="I599" s="43" t="s">
        <v>1851</v>
      </c>
      <c r="J599" s="4"/>
    </row>
    <row r="600" spans="1:10" ht="67.5">
      <c r="A600" s="7">
        <v>599</v>
      </c>
      <c r="B600" s="147" t="s">
        <v>1797</v>
      </c>
      <c r="C600" s="45" t="s">
        <v>1798</v>
      </c>
      <c r="D600" s="45" t="s">
        <v>1852</v>
      </c>
      <c r="E600" s="45" t="s">
        <v>1853</v>
      </c>
      <c r="F600" s="72" t="s">
        <v>1854</v>
      </c>
      <c r="G600" s="45" t="s">
        <v>54</v>
      </c>
      <c r="H600" s="20">
        <v>2018</v>
      </c>
      <c r="I600" s="43" t="s">
        <v>1855</v>
      </c>
      <c r="J600" s="4"/>
    </row>
    <row r="601" spans="1:10" ht="114.75">
      <c r="A601" s="7">
        <v>600</v>
      </c>
      <c r="B601" s="147" t="s">
        <v>1797</v>
      </c>
      <c r="C601" s="45" t="s">
        <v>1798</v>
      </c>
      <c r="D601" s="45" t="s">
        <v>1856</v>
      </c>
      <c r="E601" s="45" t="s">
        <v>1857</v>
      </c>
      <c r="F601" s="72" t="s">
        <v>1858</v>
      </c>
      <c r="G601" s="45" t="s">
        <v>82</v>
      </c>
      <c r="H601" s="20">
        <v>2019</v>
      </c>
      <c r="I601" s="43" t="s">
        <v>1859</v>
      </c>
      <c r="J601" s="4"/>
    </row>
    <row r="602" spans="1:10" ht="89.25">
      <c r="A602" s="7">
        <v>601</v>
      </c>
      <c r="B602" s="147" t="s">
        <v>1797</v>
      </c>
      <c r="C602" s="45" t="s">
        <v>1798</v>
      </c>
      <c r="D602" s="45" t="s">
        <v>1860</v>
      </c>
      <c r="E602" s="45" t="s">
        <v>1800</v>
      </c>
      <c r="F602" s="72" t="s">
        <v>1861</v>
      </c>
      <c r="G602" s="45" t="s">
        <v>86</v>
      </c>
      <c r="H602" s="20">
        <v>2019</v>
      </c>
      <c r="I602" s="43" t="s">
        <v>1862</v>
      </c>
      <c r="J602" s="4"/>
    </row>
    <row r="603" spans="1:10" ht="89.25">
      <c r="A603" s="7">
        <v>602</v>
      </c>
      <c r="B603" s="147" t="s">
        <v>1797</v>
      </c>
      <c r="C603" s="45" t="s">
        <v>1798</v>
      </c>
      <c r="D603" s="45" t="s">
        <v>1863</v>
      </c>
      <c r="E603" s="45" t="s">
        <v>1853</v>
      </c>
      <c r="F603" s="72" t="s">
        <v>1864</v>
      </c>
      <c r="G603" s="45" t="s">
        <v>86</v>
      </c>
      <c r="H603" s="20">
        <v>2019</v>
      </c>
      <c r="I603" s="43" t="s">
        <v>1865</v>
      </c>
      <c r="J603" s="4"/>
    </row>
    <row r="604" spans="1:10" ht="102">
      <c r="A604" s="7">
        <v>603</v>
      </c>
      <c r="B604" s="147" t="s">
        <v>1797</v>
      </c>
      <c r="C604" s="45" t="s">
        <v>1798</v>
      </c>
      <c r="D604" s="45" t="s">
        <v>1866</v>
      </c>
      <c r="E604" s="45" t="s">
        <v>1867</v>
      </c>
      <c r="F604" s="72" t="s">
        <v>1868</v>
      </c>
      <c r="G604" s="45" t="s">
        <v>86</v>
      </c>
      <c r="H604" s="20">
        <v>2019</v>
      </c>
      <c r="I604" s="43" t="s">
        <v>1869</v>
      </c>
      <c r="J604" s="4"/>
    </row>
    <row r="605" spans="1:10" ht="90">
      <c r="A605" s="7">
        <v>604</v>
      </c>
      <c r="B605" s="147" t="s">
        <v>1797</v>
      </c>
      <c r="C605" s="45" t="s">
        <v>1798</v>
      </c>
      <c r="D605" s="45" t="s">
        <v>1870</v>
      </c>
      <c r="E605" s="45" t="s">
        <v>1839</v>
      </c>
      <c r="F605" s="72" t="s">
        <v>1871</v>
      </c>
      <c r="G605" s="86" t="s">
        <v>92</v>
      </c>
      <c r="H605" s="20">
        <v>2019</v>
      </c>
      <c r="I605" s="43" t="s">
        <v>1872</v>
      </c>
      <c r="J605" s="4"/>
    </row>
    <row r="606" spans="1:10" ht="67.5">
      <c r="A606" s="7">
        <v>605</v>
      </c>
      <c r="B606" s="147" t="s">
        <v>1797</v>
      </c>
      <c r="C606" s="45" t="s">
        <v>1798</v>
      </c>
      <c r="D606" s="45" t="s">
        <v>1873</v>
      </c>
      <c r="E606" s="45" t="s">
        <v>1853</v>
      </c>
      <c r="F606" s="72" t="s">
        <v>1854</v>
      </c>
      <c r="G606" s="86" t="s">
        <v>92</v>
      </c>
      <c r="H606" s="20">
        <v>2019</v>
      </c>
      <c r="I606" s="43" t="s">
        <v>1874</v>
      </c>
      <c r="J606" s="4"/>
    </row>
    <row r="607" spans="1:10" ht="90">
      <c r="A607" s="7">
        <v>606</v>
      </c>
      <c r="B607" s="147" t="s">
        <v>1797</v>
      </c>
      <c r="C607" s="45" t="s">
        <v>1798</v>
      </c>
      <c r="D607" s="45" t="s">
        <v>1875</v>
      </c>
      <c r="E607" s="45" t="s">
        <v>1832</v>
      </c>
      <c r="F607" s="72" t="s">
        <v>1876</v>
      </c>
      <c r="G607" s="86" t="s">
        <v>92</v>
      </c>
      <c r="H607" s="20">
        <v>2019</v>
      </c>
      <c r="I607" s="43" t="s">
        <v>1877</v>
      </c>
      <c r="J607" s="4"/>
    </row>
    <row r="608" spans="1:10" ht="56.25">
      <c r="A608" s="7">
        <v>607</v>
      </c>
      <c r="B608" s="147" t="s">
        <v>1797</v>
      </c>
      <c r="C608" s="45" t="s">
        <v>1798</v>
      </c>
      <c r="D608" s="45" t="s">
        <v>1878</v>
      </c>
      <c r="E608" s="45" t="s">
        <v>1800</v>
      </c>
      <c r="F608" s="72" t="s">
        <v>1879</v>
      </c>
      <c r="G608" s="86" t="s">
        <v>105</v>
      </c>
      <c r="H608" s="20">
        <v>2019</v>
      </c>
      <c r="I608" s="43" t="s">
        <v>1880</v>
      </c>
      <c r="J608" s="4"/>
    </row>
    <row r="609" spans="1:10" ht="90">
      <c r="A609" s="7">
        <v>608</v>
      </c>
      <c r="B609" s="147" t="s">
        <v>1797</v>
      </c>
      <c r="C609" s="45" t="s">
        <v>1798</v>
      </c>
      <c r="D609" s="45" t="s">
        <v>1881</v>
      </c>
      <c r="E609" s="45" t="s">
        <v>1882</v>
      </c>
      <c r="F609" s="72" t="s">
        <v>1883</v>
      </c>
      <c r="G609" s="86" t="s">
        <v>105</v>
      </c>
      <c r="H609" s="20">
        <v>2019</v>
      </c>
      <c r="I609" s="43" t="s">
        <v>1884</v>
      </c>
      <c r="J609" s="4"/>
    </row>
    <row r="610" spans="1:10" ht="63.75">
      <c r="A610" s="7">
        <v>609</v>
      </c>
      <c r="B610" s="147" t="s">
        <v>1797</v>
      </c>
      <c r="C610" s="45" t="s">
        <v>1798</v>
      </c>
      <c r="D610" s="45" t="s">
        <v>1885</v>
      </c>
      <c r="E610" s="45" t="s">
        <v>1886</v>
      </c>
      <c r="F610" s="54" t="s">
        <v>1887</v>
      </c>
      <c r="G610" s="45" t="s">
        <v>109</v>
      </c>
      <c r="H610" s="20">
        <v>2020</v>
      </c>
      <c r="I610" s="43" t="s">
        <v>1888</v>
      </c>
      <c r="J610" s="4"/>
    </row>
    <row r="611" spans="1:10" ht="67.5">
      <c r="A611" s="7">
        <v>610</v>
      </c>
      <c r="B611" s="147" t="s">
        <v>1797</v>
      </c>
      <c r="C611" s="45" t="s">
        <v>1798</v>
      </c>
      <c r="D611" s="45" t="s">
        <v>1889</v>
      </c>
      <c r="E611" s="45" t="s">
        <v>1890</v>
      </c>
      <c r="F611" s="54" t="s">
        <v>1891</v>
      </c>
      <c r="G611" s="86" t="s">
        <v>113</v>
      </c>
      <c r="H611" s="20">
        <v>2020</v>
      </c>
      <c r="I611" s="43" t="s">
        <v>1892</v>
      </c>
      <c r="J611" s="4"/>
    </row>
    <row r="612" spans="1:10" ht="67.5">
      <c r="A612" s="7">
        <v>611</v>
      </c>
      <c r="B612" s="147" t="s">
        <v>1797</v>
      </c>
      <c r="C612" s="45" t="s">
        <v>1798</v>
      </c>
      <c r="D612" s="45" t="s">
        <v>1893</v>
      </c>
      <c r="E612" s="45" t="s">
        <v>1894</v>
      </c>
      <c r="F612" s="54" t="s">
        <v>1895</v>
      </c>
      <c r="G612" s="86" t="s">
        <v>113</v>
      </c>
      <c r="H612" s="20">
        <v>2020</v>
      </c>
      <c r="I612" s="43" t="s">
        <v>1896</v>
      </c>
      <c r="J612" s="4"/>
    </row>
    <row r="613" spans="1:10" ht="56.25">
      <c r="A613" s="7">
        <v>612</v>
      </c>
      <c r="B613" s="147" t="s">
        <v>1797</v>
      </c>
      <c r="C613" s="45" t="s">
        <v>1798</v>
      </c>
      <c r="D613" s="45" t="s">
        <v>1897</v>
      </c>
      <c r="E613" s="45" t="s">
        <v>1898</v>
      </c>
      <c r="F613" s="54" t="s">
        <v>1899</v>
      </c>
      <c r="G613" s="86" t="s">
        <v>121</v>
      </c>
      <c r="H613" s="20">
        <v>2020</v>
      </c>
      <c r="I613" s="43" t="s">
        <v>1900</v>
      </c>
      <c r="J613" s="4"/>
    </row>
    <row r="614" spans="1:10" ht="114.75">
      <c r="A614" s="7">
        <v>613</v>
      </c>
      <c r="B614" s="147" t="s">
        <v>1797</v>
      </c>
      <c r="C614" s="45" t="s">
        <v>1798</v>
      </c>
      <c r="D614" s="45" t="s">
        <v>1901</v>
      </c>
      <c r="E614" s="45" t="s">
        <v>1902</v>
      </c>
      <c r="F614" s="54" t="s">
        <v>1903</v>
      </c>
      <c r="G614" s="86" t="s">
        <v>134</v>
      </c>
      <c r="H614" s="20">
        <v>2020</v>
      </c>
      <c r="I614" s="43" t="s">
        <v>1904</v>
      </c>
      <c r="J614" s="4"/>
    </row>
    <row r="615" spans="1:10" ht="89.25">
      <c r="A615" s="7">
        <v>614</v>
      </c>
      <c r="B615" s="147" t="s">
        <v>1797</v>
      </c>
      <c r="C615" s="45" t="s">
        <v>1798</v>
      </c>
      <c r="D615" s="45" t="s">
        <v>1905</v>
      </c>
      <c r="E615" s="45" t="s">
        <v>1853</v>
      </c>
      <c r="F615" s="54" t="s">
        <v>1906</v>
      </c>
      <c r="G615" s="86" t="s">
        <v>134</v>
      </c>
      <c r="H615" s="20">
        <v>2020</v>
      </c>
      <c r="I615" s="43" t="s">
        <v>1907</v>
      </c>
      <c r="J615" s="4"/>
    </row>
    <row r="616" spans="1:10" ht="46.5" customHeight="1">
      <c r="A616" s="7">
        <v>615</v>
      </c>
      <c r="B616" s="147" t="s">
        <v>1797</v>
      </c>
      <c r="C616" s="45" t="s">
        <v>1798</v>
      </c>
      <c r="D616" s="45" t="s">
        <v>1908</v>
      </c>
      <c r="E616" s="45" t="s">
        <v>1828</v>
      </c>
      <c r="F616" s="54" t="s">
        <v>1909</v>
      </c>
      <c r="G616" s="86" t="s">
        <v>134</v>
      </c>
      <c r="H616" s="20">
        <v>2020</v>
      </c>
      <c r="I616" s="43" t="s">
        <v>1910</v>
      </c>
      <c r="J616" s="4"/>
    </row>
    <row r="617" spans="1:10" ht="60" customHeight="1">
      <c r="A617" s="7">
        <v>616</v>
      </c>
      <c r="B617" s="147" t="s">
        <v>1797</v>
      </c>
      <c r="C617" s="45" t="s">
        <v>1798</v>
      </c>
      <c r="D617" s="45" t="s">
        <v>1911</v>
      </c>
      <c r="E617" s="45" t="s">
        <v>1828</v>
      </c>
      <c r="F617" s="54" t="s">
        <v>1909</v>
      </c>
      <c r="G617" s="86" t="s">
        <v>134</v>
      </c>
      <c r="H617" s="20">
        <v>2020</v>
      </c>
      <c r="I617" s="43" t="s">
        <v>1912</v>
      </c>
      <c r="J617" s="4"/>
    </row>
    <row r="618" spans="1:10" ht="56.25">
      <c r="A618" s="7">
        <v>617</v>
      </c>
      <c r="B618" s="147" t="s">
        <v>1797</v>
      </c>
      <c r="C618" s="45" t="s">
        <v>1798</v>
      </c>
      <c r="D618" s="45" t="s">
        <v>1913</v>
      </c>
      <c r="E618" s="45" t="s">
        <v>1800</v>
      </c>
      <c r="F618" s="57" t="s">
        <v>1914</v>
      </c>
      <c r="G618" s="45" t="s">
        <v>140</v>
      </c>
      <c r="H618" s="20">
        <v>2020</v>
      </c>
      <c r="I618" s="43" t="s">
        <v>1915</v>
      </c>
      <c r="J618" s="4"/>
    </row>
    <row r="619" spans="1:10" ht="67.5">
      <c r="A619" s="7">
        <v>618</v>
      </c>
      <c r="B619" s="147" t="s">
        <v>1797</v>
      </c>
      <c r="C619" s="45" t="s">
        <v>1798</v>
      </c>
      <c r="D619" s="45" t="s">
        <v>1916</v>
      </c>
      <c r="E619" s="45" t="s">
        <v>1800</v>
      </c>
      <c r="F619" s="57" t="s">
        <v>1917</v>
      </c>
      <c r="G619" s="45" t="s">
        <v>140</v>
      </c>
      <c r="H619" s="20">
        <v>2020</v>
      </c>
      <c r="I619" s="43" t="s">
        <v>1918</v>
      </c>
      <c r="J619" s="4"/>
    </row>
    <row r="620" spans="1:10" ht="78.75">
      <c r="A620" s="7">
        <v>619</v>
      </c>
      <c r="B620" s="147" t="s">
        <v>1797</v>
      </c>
      <c r="C620" s="45" t="s">
        <v>1798</v>
      </c>
      <c r="D620" s="45" t="s">
        <v>1919</v>
      </c>
      <c r="E620" s="45" t="s">
        <v>1816</v>
      </c>
      <c r="F620" s="57" t="s">
        <v>4072</v>
      </c>
      <c r="G620" s="45" t="s">
        <v>140</v>
      </c>
      <c r="H620" s="20">
        <v>2020</v>
      </c>
      <c r="I620" s="43" t="s">
        <v>1920</v>
      </c>
      <c r="J620" s="4"/>
    </row>
    <row r="621" spans="1:10" ht="90">
      <c r="A621" s="7">
        <v>620</v>
      </c>
      <c r="B621" s="147" t="s">
        <v>1797</v>
      </c>
      <c r="C621" s="45" t="s">
        <v>1798</v>
      </c>
      <c r="D621" s="45" t="s">
        <v>1921</v>
      </c>
      <c r="E621" s="45" t="s">
        <v>1816</v>
      </c>
      <c r="F621" s="57" t="s">
        <v>4072</v>
      </c>
      <c r="G621" s="45" t="s">
        <v>140</v>
      </c>
      <c r="H621" s="20">
        <v>2020</v>
      </c>
      <c r="I621" s="43" t="s">
        <v>1922</v>
      </c>
      <c r="J621" s="4"/>
    </row>
    <row r="622" spans="1:10" ht="76.5">
      <c r="A622" s="7">
        <v>621</v>
      </c>
      <c r="B622" s="147" t="s">
        <v>1797</v>
      </c>
      <c r="C622" s="45" t="s">
        <v>1798</v>
      </c>
      <c r="D622" s="45" t="s">
        <v>1923</v>
      </c>
      <c r="E622" s="45" t="s">
        <v>1853</v>
      </c>
      <c r="F622" s="57" t="s">
        <v>1924</v>
      </c>
      <c r="G622" s="45" t="s">
        <v>140</v>
      </c>
      <c r="H622" s="20">
        <v>2020</v>
      </c>
      <c r="I622" s="43" t="s">
        <v>1925</v>
      </c>
      <c r="J622" s="4"/>
    </row>
    <row r="623" spans="1:10" ht="67.5">
      <c r="A623" s="7">
        <v>622</v>
      </c>
      <c r="B623" s="147" t="s">
        <v>1797</v>
      </c>
      <c r="C623" s="45" t="s">
        <v>1798</v>
      </c>
      <c r="D623" s="45" t="s">
        <v>1926</v>
      </c>
      <c r="E623" s="45" t="s">
        <v>1927</v>
      </c>
      <c r="F623" s="54" t="s">
        <v>1928</v>
      </c>
      <c r="G623" s="45" t="s">
        <v>140</v>
      </c>
      <c r="H623" s="20">
        <v>2020</v>
      </c>
      <c r="I623" s="43" t="s">
        <v>1929</v>
      </c>
      <c r="J623" s="4"/>
    </row>
    <row r="624" spans="1:10" ht="57" customHeight="1">
      <c r="A624" s="7">
        <v>623</v>
      </c>
      <c r="B624" s="147" t="s">
        <v>1797</v>
      </c>
      <c r="C624" s="45" t="s">
        <v>1798</v>
      </c>
      <c r="D624" s="45" t="s">
        <v>1930</v>
      </c>
      <c r="E624" s="45" t="s">
        <v>1832</v>
      </c>
      <c r="F624" s="72" t="s">
        <v>1931</v>
      </c>
      <c r="G624" s="45" t="s">
        <v>152</v>
      </c>
      <c r="H624" s="20">
        <v>2021</v>
      </c>
      <c r="I624" s="43" t="s">
        <v>1932</v>
      </c>
      <c r="J624" s="4"/>
    </row>
    <row r="625" spans="1:10" ht="99.75" customHeight="1">
      <c r="A625" s="7">
        <v>624</v>
      </c>
      <c r="B625" s="147" t="s">
        <v>1797</v>
      </c>
      <c r="C625" s="45" t="s">
        <v>1798</v>
      </c>
      <c r="D625" s="45" t="s">
        <v>1933</v>
      </c>
      <c r="E625" s="45" t="s">
        <v>1934</v>
      </c>
      <c r="F625" s="72" t="s">
        <v>1935</v>
      </c>
      <c r="G625" s="45" t="s">
        <v>1149</v>
      </c>
      <c r="H625" s="20">
        <v>2021</v>
      </c>
      <c r="I625" s="43" t="s">
        <v>1936</v>
      </c>
      <c r="J625" s="43" t="s">
        <v>4085</v>
      </c>
    </row>
    <row r="626" spans="1:10" ht="90">
      <c r="A626" s="7">
        <v>625</v>
      </c>
      <c r="B626" s="147" t="s">
        <v>1797</v>
      </c>
      <c r="C626" s="45" t="s">
        <v>1798</v>
      </c>
      <c r="D626" s="45" t="s">
        <v>1937</v>
      </c>
      <c r="E626" s="45" t="s">
        <v>1938</v>
      </c>
      <c r="F626" s="72" t="s">
        <v>4086</v>
      </c>
      <c r="G626" s="45" t="s">
        <v>1149</v>
      </c>
      <c r="H626" s="20">
        <v>2021</v>
      </c>
      <c r="I626" s="43" t="s">
        <v>1939</v>
      </c>
      <c r="J626" s="4"/>
    </row>
    <row r="627" spans="1:10" ht="61.5" customHeight="1">
      <c r="A627" s="7">
        <v>626</v>
      </c>
      <c r="B627" s="147" t="s">
        <v>1797</v>
      </c>
      <c r="C627" s="45" t="s">
        <v>1798</v>
      </c>
      <c r="D627" s="45" t="s">
        <v>1940</v>
      </c>
      <c r="E627" s="45" t="s">
        <v>1941</v>
      </c>
      <c r="F627" s="64" t="s">
        <v>4087</v>
      </c>
      <c r="G627" s="45" t="s">
        <v>620</v>
      </c>
      <c r="H627" s="20">
        <v>2021</v>
      </c>
      <c r="I627" s="43" t="s">
        <v>1942</v>
      </c>
      <c r="J627" s="4"/>
    </row>
    <row r="628" spans="1:10" ht="51" customHeight="1">
      <c r="A628" s="7">
        <v>627</v>
      </c>
      <c r="B628" s="147" t="s">
        <v>1797</v>
      </c>
      <c r="C628" s="45" t="s">
        <v>1798</v>
      </c>
      <c r="D628" s="45" t="s">
        <v>1943</v>
      </c>
      <c r="E628" s="45" t="s">
        <v>1944</v>
      </c>
      <c r="F628" s="72" t="s">
        <v>1945</v>
      </c>
      <c r="G628" s="45" t="s">
        <v>620</v>
      </c>
      <c r="H628" s="20">
        <v>2021</v>
      </c>
      <c r="I628" s="43" t="s">
        <v>1946</v>
      </c>
      <c r="J628" s="4"/>
    </row>
    <row r="629" spans="1:10" ht="78.75">
      <c r="A629" s="7">
        <v>628</v>
      </c>
      <c r="B629" s="147" t="s">
        <v>1797</v>
      </c>
      <c r="C629" s="45" t="s">
        <v>1798</v>
      </c>
      <c r="D629" s="45" t="s">
        <v>1947</v>
      </c>
      <c r="E629" s="45" t="s">
        <v>1948</v>
      </c>
      <c r="F629" s="72" t="s">
        <v>1949</v>
      </c>
      <c r="G629" s="45" t="s">
        <v>157</v>
      </c>
      <c r="H629" s="20">
        <v>2021</v>
      </c>
      <c r="I629" s="43" t="s">
        <v>1950</v>
      </c>
      <c r="J629" s="4"/>
    </row>
    <row r="630" spans="1:10" ht="60" customHeight="1">
      <c r="A630" s="7">
        <v>629</v>
      </c>
      <c r="B630" s="147" t="s">
        <v>1797</v>
      </c>
      <c r="C630" s="45" t="s">
        <v>1798</v>
      </c>
      <c r="D630" s="45" t="s">
        <v>1951</v>
      </c>
      <c r="E630" s="45" t="s">
        <v>1800</v>
      </c>
      <c r="F630" s="72" t="s">
        <v>1949</v>
      </c>
      <c r="G630" s="45" t="s">
        <v>179</v>
      </c>
      <c r="H630" s="20">
        <v>2021</v>
      </c>
      <c r="I630" s="43" t="s">
        <v>1952</v>
      </c>
      <c r="J630" s="4"/>
    </row>
    <row r="631" spans="1:10" ht="90">
      <c r="A631" s="7">
        <v>630</v>
      </c>
      <c r="B631" s="147" t="s">
        <v>1797</v>
      </c>
      <c r="C631" s="45" t="s">
        <v>1798</v>
      </c>
      <c r="D631" s="45" t="s">
        <v>1953</v>
      </c>
      <c r="E631" s="45" t="s">
        <v>1828</v>
      </c>
      <c r="F631" s="72" t="s">
        <v>1928</v>
      </c>
      <c r="G631" s="45" t="s">
        <v>179</v>
      </c>
      <c r="H631" s="20">
        <v>2021</v>
      </c>
      <c r="I631" s="43" t="s">
        <v>1954</v>
      </c>
      <c r="J631" s="4"/>
    </row>
    <row r="632" spans="1:10" ht="75" customHeight="1">
      <c r="A632" s="7">
        <v>631</v>
      </c>
      <c r="B632" s="147" t="s">
        <v>1797</v>
      </c>
      <c r="C632" s="45" t="s">
        <v>1798</v>
      </c>
      <c r="D632" s="45" t="s">
        <v>1955</v>
      </c>
      <c r="E632" s="45" t="s">
        <v>1853</v>
      </c>
      <c r="F632" s="72" t="s">
        <v>1956</v>
      </c>
      <c r="G632" s="45" t="s">
        <v>179</v>
      </c>
      <c r="H632" s="20">
        <v>2021</v>
      </c>
      <c r="I632" s="43" t="s">
        <v>1957</v>
      </c>
      <c r="J632" s="4"/>
    </row>
    <row r="633" spans="1:10" ht="78.75">
      <c r="A633" s="7">
        <v>632</v>
      </c>
      <c r="B633" s="147" t="s">
        <v>1797</v>
      </c>
      <c r="C633" s="45" t="s">
        <v>1798</v>
      </c>
      <c r="D633" s="45" t="s">
        <v>1958</v>
      </c>
      <c r="E633" s="45" t="s">
        <v>1959</v>
      </c>
      <c r="F633" s="72" t="s">
        <v>1949</v>
      </c>
      <c r="G633" s="45" t="s">
        <v>179</v>
      </c>
      <c r="H633" s="20">
        <v>2021</v>
      </c>
      <c r="I633" s="43" t="s">
        <v>1960</v>
      </c>
      <c r="J633" s="4"/>
    </row>
    <row r="634" spans="1:10" ht="78.75">
      <c r="A634" s="7">
        <v>633</v>
      </c>
      <c r="B634" s="147" t="s">
        <v>1797</v>
      </c>
      <c r="C634" s="45" t="s">
        <v>1798</v>
      </c>
      <c r="D634" s="45" t="s">
        <v>1961</v>
      </c>
      <c r="E634" s="45" t="s">
        <v>1816</v>
      </c>
      <c r="F634" s="72" t="s">
        <v>1949</v>
      </c>
      <c r="G634" s="45" t="s">
        <v>179</v>
      </c>
      <c r="H634" s="20">
        <v>2021</v>
      </c>
      <c r="I634" s="43" t="s">
        <v>1962</v>
      </c>
      <c r="J634" s="4"/>
    </row>
    <row r="635" spans="1:10" ht="78.75">
      <c r="A635" s="7">
        <v>634</v>
      </c>
      <c r="B635" s="147" t="s">
        <v>1797</v>
      </c>
      <c r="C635" s="45" t="s">
        <v>1798</v>
      </c>
      <c r="D635" s="45" t="s">
        <v>1963</v>
      </c>
      <c r="E635" s="45" t="s">
        <v>1816</v>
      </c>
      <c r="F635" s="72" t="s">
        <v>1949</v>
      </c>
      <c r="G635" s="45" t="s">
        <v>179</v>
      </c>
      <c r="H635" s="20">
        <v>2021</v>
      </c>
      <c r="I635" s="43" t="s">
        <v>1964</v>
      </c>
      <c r="J635" s="4"/>
    </row>
    <row r="636" spans="1:10" ht="76.5">
      <c r="A636" s="7">
        <v>635</v>
      </c>
      <c r="B636" s="147" t="s">
        <v>1797</v>
      </c>
      <c r="C636" s="45" t="s">
        <v>1798</v>
      </c>
      <c r="D636" s="45" t="s">
        <v>1965</v>
      </c>
      <c r="E636" s="45" t="s">
        <v>1828</v>
      </c>
      <c r="F636" s="72" t="s">
        <v>1924</v>
      </c>
      <c r="G636" s="45" t="s">
        <v>381</v>
      </c>
      <c r="H636" s="20">
        <v>2021</v>
      </c>
      <c r="I636" s="43" t="s">
        <v>1966</v>
      </c>
      <c r="J636" s="4"/>
    </row>
    <row r="637" spans="1:10" ht="101.25">
      <c r="A637" s="7">
        <v>636</v>
      </c>
      <c r="B637" s="147" t="s">
        <v>1797</v>
      </c>
      <c r="C637" s="45" t="s">
        <v>1798</v>
      </c>
      <c r="D637" s="45" t="s">
        <v>1967</v>
      </c>
      <c r="E637" s="45" t="s">
        <v>1968</v>
      </c>
      <c r="F637" s="72" t="s">
        <v>1969</v>
      </c>
      <c r="G637" s="45" t="s">
        <v>381</v>
      </c>
      <c r="H637" s="20">
        <v>2021</v>
      </c>
      <c r="I637" s="43" t="s">
        <v>1970</v>
      </c>
      <c r="J637" s="4"/>
    </row>
    <row r="638" spans="1:10" ht="78.75">
      <c r="A638" s="7">
        <v>637</v>
      </c>
      <c r="B638" s="147" t="s">
        <v>1797</v>
      </c>
      <c r="C638" s="45" t="s">
        <v>1798</v>
      </c>
      <c r="D638" s="45" t="s">
        <v>1971</v>
      </c>
      <c r="E638" s="45" t="s">
        <v>1972</v>
      </c>
      <c r="F638" s="72" t="s">
        <v>1969</v>
      </c>
      <c r="G638" s="45" t="s">
        <v>381</v>
      </c>
      <c r="H638" s="20">
        <v>2021</v>
      </c>
      <c r="I638" s="43" t="s">
        <v>1973</v>
      </c>
      <c r="J638" s="4"/>
    </row>
    <row r="639" spans="1:10" ht="112.5">
      <c r="A639" s="7">
        <v>638</v>
      </c>
      <c r="B639" s="147" t="s">
        <v>1797</v>
      </c>
      <c r="C639" s="45" t="s">
        <v>1798</v>
      </c>
      <c r="D639" s="45" t="s">
        <v>1974</v>
      </c>
      <c r="E639" s="45" t="s">
        <v>1975</v>
      </c>
      <c r="F639" s="72" t="s">
        <v>1976</v>
      </c>
      <c r="G639" s="45" t="s">
        <v>381</v>
      </c>
      <c r="H639" s="20">
        <v>2021</v>
      </c>
      <c r="I639" s="43" t="s">
        <v>1977</v>
      </c>
      <c r="J639" s="4"/>
    </row>
    <row r="640" spans="1:10" ht="48" customHeight="1">
      <c r="A640" s="7">
        <v>639</v>
      </c>
      <c r="B640" s="147" t="s">
        <v>1797</v>
      </c>
      <c r="C640" s="45" t="s">
        <v>1798</v>
      </c>
      <c r="D640" s="45" t="s">
        <v>1978</v>
      </c>
      <c r="E640" s="45" t="s">
        <v>1832</v>
      </c>
      <c r="F640" s="74" t="s">
        <v>1914</v>
      </c>
      <c r="G640" s="45" t="s">
        <v>381</v>
      </c>
      <c r="H640" s="20">
        <v>2021</v>
      </c>
      <c r="I640" s="43" t="s">
        <v>1979</v>
      </c>
      <c r="J640" s="4"/>
    </row>
    <row r="641" spans="1:10" ht="67.5">
      <c r="A641" s="7">
        <v>640</v>
      </c>
      <c r="B641" s="147" t="s">
        <v>1797</v>
      </c>
      <c r="C641" s="45" t="s">
        <v>1798</v>
      </c>
      <c r="D641" s="45" t="s">
        <v>1980</v>
      </c>
      <c r="E641" s="45" t="s">
        <v>1981</v>
      </c>
      <c r="F641" s="72" t="s">
        <v>1949</v>
      </c>
      <c r="G641" s="45" t="s">
        <v>400</v>
      </c>
      <c r="H641" s="20">
        <v>2022</v>
      </c>
      <c r="I641" s="43" t="s">
        <v>1982</v>
      </c>
      <c r="J641" s="4"/>
    </row>
    <row r="642" spans="1:10" ht="112.5">
      <c r="A642" s="7">
        <v>641</v>
      </c>
      <c r="B642" s="182" t="s">
        <v>1797</v>
      </c>
      <c r="C642" s="45" t="s">
        <v>1798</v>
      </c>
      <c r="D642" s="45" t="s">
        <v>1983</v>
      </c>
      <c r="E642" s="45" t="s">
        <v>1984</v>
      </c>
      <c r="F642" s="72" t="s">
        <v>1949</v>
      </c>
      <c r="G642" s="45" t="s">
        <v>189</v>
      </c>
      <c r="H642" s="20">
        <v>2022</v>
      </c>
      <c r="I642" s="43" t="s">
        <v>1985</v>
      </c>
      <c r="J642" s="42"/>
    </row>
    <row r="643" spans="1:10" ht="101.25">
      <c r="A643" s="7">
        <v>642</v>
      </c>
      <c r="B643" s="147" t="s">
        <v>1797</v>
      </c>
      <c r="C643" s="45" t="s">
        <v>1798</v>
      </c>
      <c r="D643" s="45" t="s">
        <v>1986</v>
      </c>
      <c r="E643" s="45" t="s">
        <v>1828</v>
      </c>
      <c r="F643" s="72" t="s">
        <v>1987</v>
      </c>
      <c r="G643" s="45" t="s">
        <v>1095</v>
      </c>
      <c r="H643" s="20">
        <v>2022</v>
      </c>
      <c r="I643" s="43" t="s">
        <v>1988</v>
      </c>
      <c r="J643" s="4"/>
    </row>
    <row r="644" spans="1:10" ht="101.25">
      <c r="A644" s="7">
        <v>643</v>
      </c>
      <c r="B644" s="147" t="s">
        <v>1797</v>
      </c>
      <c r="C644" s="45" t="s">
        <v>1798</v>
      </c>
      <c r="D644" s="45" t="s">
        <v>1989</v>
      </c>
      <c r="E644" s="45" t="s">
        <v>1853</v>
      </c>
      <c r="F644" s="72" t="s">
        <v>1949</v>
      </c>
      <c r="G644" s="45" t="s">
        <v>1095</v>
      </c>
      <c r="H644" s="20">
        <v>2022</v>
      </c>
      <c r="I644" s="43" t="s">
        <v>1990</v>
      </c>
      <c r="J644" s="4"/>
    </row>
    <row r="645" spans="1:10" ht="123.75">
      <c r="A645" s="7">
        <v>644</v>
      </c>
      <c r="B645" s="147" t="s">
        <v>1797</v>
      </c>
      <c r="C645" s="45" t="s">
        <v>1798</v>
      </c>
      <c r="D645" s="45" t="s">
        <v>1991</v>
      </c>
      <c r="E645" s="45" t="s">
        <v>1992</v>
      </c>
      <c r="F645" s="72" t="s">
        <v>1993</v>
      </c>
      <c r="G645" s="45" t="s">
        <v>206</v>
      </c>
      <c r="H645" s="20">
        <v>2022</v>
      </c>
      <c r="I645" s="43" t="s">
        <v>1994</v>
      </c>
      <c r="J645" s="4"/>
    </row>
    <row r="646" spans="1:10" ht="101.25">
      <c r="A646" s="7">
        <v>645</v>
      </c>
      <c r="B646" s="147" t="s">
        <v>1797</v>
      </c>
      <c r="C646" s="45" t="s">
        <v>1798</v>
      </c>
      <c r="D646" s="45" t="s">
        <v>1995</v>
      </c>
      <c r="E646" s="45" t="s">
        <v>1853</v>
      </c>
      <c r="F646" s="72" t="s">
        <v>1949</v>
      </c>
      <c r="G646" s="45" t="s">
        <v>206</v>
      </c>
      <c r="H646" s="20">
        <v>2022</v>
      </c>
      <c r="I646" s="43" t="s">
        <v>1996</v>
      </c>
      <c r="J646" s="4"/>
    </row>
    <row r="647" spans="1:10" ht="78.75">
      <c r="A647" s="7">
        <v>646</v>
      </c>
      <c r="B647" s="147" t="s">
        <v>1797</v>
      </c>
      <c r="C647" s="45" t="s">
        <v>1798</v>
      </c>
      <c r="D647" s="45" t="s">
        <v>1997</v>
      </c>
      <c r="E647" s="45" t="s">
        <v>1816</v>
      </c>
      <c r="F647" s="72" t="s">
        <v>1924</v>
      </c>
      <c r="G647" s="45" t="s">
        <v>206</v>
      </c>
      <c r="H647" s="20">
        <v>2022</v>
      </c>
      <c r="I647" s="43" t="s">
        <v>1998</v>
      </c>
      <c r="J647" s="4"/>
    </row>
    <row r="648" spans="1:10" ht="67.5">
      <c r="A648" s="7">
        <v>647</v>
      </c>
      <c r="B648" s="147" t="s">
        <v>1797</v>
      </c>
      <c r="C648" s="45" t="s">
        <v>1798</v>
      </c>
      <c r="D648" s="45" t="s">
        <v>1999</v>
      </c>
      <c r="E648" s="45" t="s">
        <v>2000</v>
      </c>
      <c r="F648" s="72" t="s">
        <v>1949</v>
      </c>
      <c r="G648" s="45" t="s">
        <v>206</v>
      </c>
      <c r="H648" s="20">
        <v>2022</v>
      </c>
      <c r="I648" s="43" t="s">
        <v>2001</v>
      </c>
      <c r="J648" s="4"/>
    </row>
    <row r="649" spans="1:10" ht="78.75">
      <c r="A649" s="7">
        <v>648</v>
      </c>
      <c r="B649" s="147" t="s">
        <v>1797</v>
      </c>
      <c r="C649" s="45" t="s">
        <v>1798</v>
      </c>
      <c r="D649" s="45" t="s">
        <v>2002</v>
      </c>
      <c r="E649" s="45" t="s">
        <v>1800</v>
      </c>
      <c r="F649" s="74" t="s">
        <v>2003</v>
      </c>
      <c r="G649" s="45" t="s">
        <v>436</v>
      </c>
      <c r="H649" s="20">
        <v>2022</v>
      </c>
      <c r="I649" s="43" t="s">
        <v>2004</v>
      </c>
      <c r="J649" s="4"/>
    </row>
    <row r="650" spans="1:10" ht="101.25">
      <c r="A650" s="7">
        <v>649</v>
      </c>
      <c r="B650" s="147" t="s">
        <v>1797</v>
      </c>
      <c r="C650" s="45" t="s">
        <v>1798</v>
      </c>
      <c r="D650" s="45" t="s">
        <v>1819</v>
      </c>
      <c r="E650" s="45" t="s">
        <v>1800</v>
      </c>
      <c r="F650" s="74" t="s">
        <v>2005</v>
      </c>
      <c r="G650" s="45" t="s">
        <v>436</v>
      </c>
      <c r="H650" s="20">
        <v>2022</v>
      </c>
      <c r="I650" s="43" t="s">
        <v>2006</v>
      </c>
      <c r="J650" s="4"/>
    </row>
    <row r="651" spans="1:10" ht="90">
      <c r="A651" s="7">
        <v>650</v>
      </c>
      <c r="B651" s="147" t="s">
        <v>1797</v>
      </c>
      <c r="C651" s="45" t="s">
        <v>1798</v>
      </c>
      <c r="D651" s="45" t="s">
        <v>2007</v>
      </c>
      <c r="E651" s="45" t="s">
        <v>2008</v>
      </c>
      <c r="F651" s="72" t="s">
        <v>1949</v>
      </c>
      <c r="G651" s="45" t="s">
        <v>436</v>
      </c>
      <c r="H651" s="20">
        <v>2022</v>
      </c>
      <c r="I651" s="43" t="s">
        <v>2009</v>
      </c>
      <c r="J651" s="4"/>
    </row>
    <row r="652" spans="1:10" ht="101.25">
      <c r="A652" s="7">
        <v>651</v>
      </c>
      <c r="B652" s="147" t="s">
        <v>1797</v>
      </c>
      <c r="C652" s="45" t="s">
        <v>1798</v>
      </c>
      <c r="D652" s="45" t="s">
        <v>1831</v>
      </c>
      <c r="E652" s="45" t="s">
        <v>1832</v>
      </c>
      <c r="F652" s="72" t="s">
        <v>2010</v>
      </c>
      <c r="G652" s="45" t="s">
        <v>436</v>
      </c>
      <c r="H652" s="20">
        <v>2022</v>
      </c>
      <c r="I652" s="43" t="s">
        <v>2011</v>
      </c>
      <c r="J652" s="4"/>
    </row>
    <row r="653" spans="1:10" ht="67.5">
      <c r="A653" s="7">
        <v>652</v>
      </c>
      <c r="B653" s="147" t="s">
        <v>1797</v>
      </c>
      <c r="C653" s="45" t="s">
        <v>1798</v>
      </c>
      <c r="D653" s="45" t="s">
        <v>2012</v>
      </c>
      <c r="E653" s="45" t="s">
        <v>2013</v>
      </c>
      <c r="F653" s="72" t="s">
        <v>2014</v>
      </c>
      <c r="G653" s="45" t="s">
        <v>436</v>
      </c>
      <c r="H653" s="20">
        <v>2022</v>
      </c>
      <c r="I653" s="43" t="s">
        <v>2015</v>
      </c>
      <c r="J653" s="4"/>
    </row>
    <row r="654" spans="1:10" ht="90">
      <c r="A654" s="7">
        <v>653</v>
      </c>
      <c r="B654" s="147" t="s">
        <v>1797</v>
      </c>
      <c r="C654" s="45" t="s">
        <v>1798</v>
      </c>
      <c r="D654" s="45" t="s">
        <v>2016</v>
      </c>
      <c r="E654" s="45" t="s">
        <v>2017</v>
      </c>
      <c r="F654" s="72" t="s">
        <v>1949</v>
      </c>
      <c r="G654" s="45" t="s">
        <v>436</v>
      </c>
      <c r="H654" s="20">
        <v>2022</v>
      </c>
      <c r="I654" s="43" t="s">
        <v>2018</v>
      </c>
      <c r="J654" s="4"/>
    </row>
    <row r="655" spans="1:10" ht="78.75">
      <c r="A655" s="7">
        <v>654</v>
      </c>
      <c r="B655" s="147" t="s">
        <v>1797</v>
      </c>
      <c r="C655" s="45" t="s">
        <v>1798</v>
      </c>
      <c r="D655" s="45" t="s">
        <v>2019</v>
      </c>
      <c r="E655" s="45" t="s">
        <v>1816</v>
      </c>
      <c r="F655" s="72" t="s">
        <v>1949</v>
      </c>
      <c r="G655" s="45" t="s">
        <v>436</v>
      </c>
      <c r="H655" s="20">
        <v>2022</v>
      </c>
      <c r="I655" s="43" t="s">
        <v>2020</v>
      </c>
      <c r="J655" s="4"/>
    </row>
    <row r="656" spans="1:10" ht="94.5">
      <c r="A656" s="7">
        <v>655</v>
      </c>
      <c r="B656" s="147" t="s">
        <v>1797</v>
      </c>
      <c r="C656" s="45" t="s">
        <v>1798</v>
      </c>
      <c r="D656" s="45" t="s">
        <v>2021</v>
      </c>
      <c r="E656" s="45" t="s">
        <v>2022</v>
      </c>
      <c r="F656" s="72" t="s">
        <v>2023</v>
      </c>
      <c r="G656" s="45" t="s">
        <v>2024</v>
      </c>
      <c r="H656" s="20">
        <v>2023</v>
      </c>
      <c r="I656" s="43" t="s">
        <v>2025</v>
      </c>
      <c r="J656" s="4"/>
    </row>
    <row r="657" spans="1:10" ht="67.5">
      <c r="A657" s="7">
        <v>656</v>
      </c>
      <c r="B657" s="147" t="s">
        <v>1797</v>
      </c>
      <c r="C657" s="45" t="s">
        <v>1798</v>
      </c>
      <c r="D657" s="45" t="s">
        <v>2026</v>
      </c>
      <c r="E657" s="90" t="s">
        <v>2027</v>
      </c>
      <c r="F657" s="72" t="s">
        <v>2028</v>
      </c>
      <c r="G657" s="90" t="s">
        <v>465</v>
      </c>
      <c r="H657" s="20">
        <v>2023</v>
      </c>
      <c r="I657" s="43" t="s">
        <v>2029</v>
      </c>
      <c r="J657" s="4"/>
    </row>
    <row r="658" spans="1:10" ht="67.5">
      <c r="A658" s="7">
        <v>657</v>
      </c>
      <c r="B658" s="147" t="s">
        <v>1797</v>
      </c>
      <c r="C658" s="45" t="s">
        <v>1798</v>
      </c>
      <c r="D658" s="45" t="s">
        <v>2030</v>
      </c>
      <c r="E658" s="90" t="s">
        <v>2027</v>
      </c>
      <c r="F658" s="72" t="s">
        <v>2028</v>
      </c>
      <c r="G658" s="90" t="s">
        <v>465</v>
      </c>
      <c r="H658" s="20">
        <v>2023</v>
      </c>
      <c r="I658" s="43" t="s">
        <v>2031</v>
      </c>
      <c r="J658" s="4"/>
    </row>
    <row r="659" spans="1:10" ht="47.25" customHeight="1">
      <c r="A659" s="7">
        <v>658</v>
      </c>
      <c r="B659" s="147" t="s">
        <v>1797</v>
      </c>
      <c r="C659" s="45" t="s">
        <v>1798</v>
      </c>
      <c r="D659" s="45" t="s">
        <v>2032</v>
      </c>
      <c r="E659" s="90" t="s">
        <v>1938</v>
      </c>
      <c r="F659" s="72" t="s">
        <v>2033</v>
      </c>
      <c r="G659" s="45" t="s">
        <v>571</v>
      </c>
      <c r="H659" s="20">
        <v>2023</v>
      </c>
      <c r="I659" s="43" t="s">
        <v>2034</v>
      </c>
      <c r="J659" s="4"/>
    </row>
    <row r="660" spans="1:10" ht="58.5" customHeight="1">
      <c r="A660" s="7">
        <v>659</v>
      </c>
      <c r="B660" s="147" t="s">
        <v>1797</v>
      </c>
      <c r="C660" s="45" t="s">
        <v>1798</v>
      </c>
      <c r="D660" s="45" t="s">
        <v>2035</v>
      </c>
      <c r="E660" s="90" t="s">
        <v>1948</v>
      </c>
      <c r="F660" s="72" t="s">
        <v>2036</v>
      </c>
      <c r="G660" s="45" t="s">
        <v>571</v>
      </c>
      <c r="H660" s="20">
        <v>2023</v>
      </c>
      <c r="I660" s="43" t="s">
        <v>2037</v>
      </c>
      <c r="J660" s="4"/>
    </row>
    <row r="661" spans="1:10" ht="61.5" customHeight="1">
      <c r="A661" s="7">
        <v>660</v>
      </c>
      <c r="B661" s="147" t="s">
        <v>1797</v>
      </c>
      <c r="C661" s="45" t="s">
        <v>1798</v>
      </c>
      <c r="D661" s="45" t="s">
        <v>2038</v>
      </c>
      <c r="E661" s="90" t="s">
        <v>1816</v>
      </c>
      <c r="F661" s="72" t="s">
        <v>2039</v>
      </c>
      <c r="G661" s="45" t="s">
        <v>571</v>
      </c>
      <c r="H661" s="20">
        <v>2023</v>
      </c>
      <c r="I661" s="43" t="s">
        <v>2040</v>
      </c>
      <c r="J661" s="4"/>
    </row>
    <row r="662" spans="1:10" ht="71.25" customHeight="1">
      <c r="A662" s="7">
        <v>661</v>
      </c>
      <c r="B662" s="147" t="s">
        <v>1797</v>
      </c>
      <c r="C662" s="45" t="s">
        <v>1798</v>
      </c>
      <c r="D662" s="45" t="s">
        <v>2041</v>
      </c>
      <c r="E662" s="90" t="s">
        <v>2042</v>
      </c>
      <c r="F662" s="72" t="s">
        <v>2043</v>
      </c>
      <c r="G662" s="45" t="s">
        <v>571</v>
      </c>
      <c r="H662" s="20">
        <v>2023</v>
      </c>
      <c r="I662" s="43" t="s">
        <v>2044</v>
      </c>
      <c r="J662" s="4"/>
    </row>
    <row r="663" spans="1:10" ht="125.25" customHeight="1">
      <c r="A663" s="7">
        <v>662</v>
      </c>
      <c r="B663" s="182" t="s">
        <v>1797</v>
      </c>
      <c r="C663" s="45" t="s">
        <v>1798</v>
      </c>
      <c r="D663" s="45" t="s">
        <v>2045</v>
      </c>
      <c r="E663" s="45" t="s">
        <v>2046</v>
      </c>
      <c r="F663" s="72" t="s">
        <v>1833</v>
      </c>
      <c r="G663" s="45" t="s">
        <v>571</v>
      </c>
      <c r="H663" s="20">
        <v>2023</v>
      </c>
      <c r="I663" s="43" t="s">
        <v>2047</v>
      </c>
      <c r="J663" s="42"/>
    </row>
    <row r="664" spans="1:10" ht="90">
      <c r="A664" s="7">
        <v>663</v>
      </c>
      <c r="B664" s="147" t="s">
        <v>1797</v>
      </c>
      <c r="C664" s="45" t="s">
        <v>1798</v>
      </c>
      <c r="D664" s="45" t="s">
        <v>2048</v>
      </c>
      <c r="E664" s="90" t="s">
        <v>1853</v>
      </c>
      <c r="F664" s="72" t="s">
        <v>2049</v>
      </c>
      <c r="G664" s="45" t="s">
        <v>571</v>
      </c>
      <c r="H664" s="20">
        <v>2023</v>
      </c>
      <c r="I664" s="43" t="s">
        <v>2050</v>
      </c>
      <c r="J664" s="4"/>
    </row>
    <row r="665" spans="1:10" ht="90">
      <c r="A665" s="7">
        <v>664</v>
      </c>
      <c r="B665" s="147" t="s">
        <v>1797</v>
      </c>
      <c r="C665" s="45" t="s">
        <v>1798</v>
      </c>
      <c r="D665" s="45" t="s">
        <v>2051</v>
      </c>
      <c r="E665" s="90" t="s">
        <v>2052</v>
      </c>
      <c r="F665" s="72" t="s">
        <v>2053</v>
      </c>
      <c r="G665" s="45" t="s">
        <v>571</v>
      </c>
      <c r="H665" s="20">
        <v>2023</v>
      </c>
      <c r="I665" s="43" t="s">
        <v>2054</v>
      </c>
      <c r="J665" s="4"/>
    </row>
    <row r="666" spans="1:10" ht="126">
      <c r="A666" s="7">
        <v>665</v>
      </c>
      <c r="B666" s="182" t="s">
        <v>1797</v>
      </c>
      <c r="C666" s="45" t="s">
        <v>1798</v>
      </c>
      <c r="D666" s="45" t="s">
        <v>2055</v>
      </c>
      <c r="E666" s="45" t="s">
        <v>2056</v>
      </c>
      <c r="F666" s="72" t="s">
        <v>2057</v>
      </c>
      <c r="G666" s="45" t="s">
        <v>571</v>
      </c>
      <c r="H666" s="20">
        <v>2023</v>
      </c>
      <c r="I666" s="43" t="s">
        <v>4085</v>
      </c>
      <c r="J666" s="42"/>
    </row>
    <row r="667" spans="1:10" ht="56.25">
      <c r="A667" s="7">
        <v>666</v>
      </c>
      <c r="B667" s="147" t="s">
        <v>1797</v>
      </c>
      <c r="C667" s="45" t="s">
        <v>2058</v>
      </c>
      <c r="D667" s="45" t="s">
        <v>2059</v>
      </c>
      <c r="E667" s="45" t="s">
        <v>2060</v>
      </c>
      <c r="F667" s="72" t="s">
        <v>2061</v>
      </c>
      <c r="G667" s="45" t="s">
        <v>2062</v>
      </c>
      <c r="H667" s="20">
        <v>2016</v>
      </c>
      <c r="I667" s="43" t="s">
        <v>2063</v>
      </c>
      <c r="J667" s="4"/>
    </row>
    <row r="668" spans="1:10" ht="56.25">
      <c r="A668" s="7">
        <v>667</v>
      </c>
      <c r="B668" s="147" t="s">
        <v>1797</v>
      </c>
      <c r="C668" s="45" t="s">
        <v>2058</v>
      </c>
      <c r="D668" s="45" t="s">
        <v>2064</v>
      </c>
      <c r="E668" s="45" t="s">
        <v>2065</v>
      </c>
      <c r="F668" s="72" t="s">
        <v>2066</v>
      </c>
      <c r="G668" s="45" t="s">
        <v>1821</v>
      </c>
      <c r="H668" s="20">
        <v>2017</v>
      </c>
      <c r="I668" s="43" t="s">
        <v>2067</v>
      </c>
      <c r="J668" s="4"/>
    </row>
    <row r="669" spans="1:10" ht="56.25">
      <c r="A669" s="7">
        <v>668</v>
      </c>
      <c r="B669" s="147" t="s">
        <v>1797</v>
      </c>
      <c r="C669" s="45" t="s">
        <v>2058</v>
      </c>
      <c r="D669" s="45" t="s">
        <v>2068</v>
      </c>
      <c r="E669" s="45" t="s">
        <v>2069</v>
      </c>
      <c r="F669" s="72" t="s">
        <v>2070</v>
      </c>
      <c r="G669" s="45" t="s">
        <v>54</v>
      </c>
      <c r="H669" s="20">
        <v>2018</v>
      </c>
      <c r="I669" s="43" t="s">
        <v>2071</v>
      </c>
      <c r="J669" s="4"/>
    </row>
    <row r="670" spans="1:10" ht="56.25" customHeight="1">
      <c r="A670" s="7">
        <v>669</v>
      </c>
      <c r="B670" s="147" t="s">
        <v>1797</v>
      </c>
      <c r="C670" s="45" t="s">
        <v>2058</v>
      </c>
      <c r="D670" s="45" t="s">
        <v>2072</v>
      </c>
      <c r="E670" s="45" t="s">
        <v>2073</v>
      </c>
      <c r="F670" s="72" t="s">
        <v>2074</v>
      </c>
      <c r="G670" s="45" t="s">
        <v>54</v>
      </c>
      <c r="H670" s="20">
        <v>2018</v>
      </c>
      <c r="I670" s="43" t="s">
        <v>2075</v>
      </c>
      <c r="J670" s="4"/>
    </row>
    <row r="671" spans="1:10" ht="56.25" customHeight="1">
      <c r="A671" s="7">
        <v>670</v>
      </c>
      <c r="B671" s="147" t="s">
        <v>1797</v>
      </c>
      <c r="C671" s="45" t="s">
        <v>2058</v>
      </c>
      <c r="D671" s="45" t="s">
        <v>2076</v>
      </c>
      <c r="E671" s="45" t="s">
        <v>2077</v>
      </c>
      <c r="F671" s="72" t="s">
        <v>2078</v>
      </c>
      <c r="G671" s="45" t="s">
        <v>1240</v>
      </c>
      <c r="H671" s="20">
        <v>2019</v>
      </c>
      <c r="I671" s="43" t="s">
        <v>2079</v>
      </c>
      <c r="J671" s="4"/>
    </row>
    <row r="672" spans="1:10" ht="76.5">
      <c r="A672" s="7">
        <v>671</v>
      </c>
      <c r="B672" s="147" t="s">
        <v>1797</v>
      </c>
      <c r="C672" s="45" t="s">
        <v>2058</v>
      </c>
      <c r="D672" s="45" t="s">
        <v>2080</v>
      </c>
      <c r="E672" s="45" t="s">
        <v>2081</v>
      </c>
      <c r="F672" s="72" t="s">
        <v>2082</v>
      </c>
      <c r="G672" s="96" t="s">
        <v>1128</v>
      </c>
      <c r="H672" s="20">
        <v>2019</v>
      </c>
      <c r="I672" s="43" t="s">
        <v>2083</v>
      </c>
      <c r="J672" s="4"/>
    </row>
    <row r="673" spans="1:10" ht="94.5">
      <c r="A673" s="7">
        <v>672</v>
      </c>
      <c r="B673" s="147" t="s">
        <v>1797</v>
      </c>
      <c r="C673" s="45" t="s">
        <v>2058</v>
      </c>
      <c r="D673" s="45" t="s">
        <v>2084</v>
      </c>
      <c r="E673" s="45" t="s">
        <v>2085</v>
      </c>
      <c r="F673" s="72" t="s">
        <v>2082</v>
      </c>
      <c r="G673" s="45" t="s">
        <v>77</v>
      </c>
      <c r="H673" s="20">
        <v>2019</v>
      </c>
      <c r="I673" s="43" t="s">
        <v>2086</v>
      </c>
      <c r="J673" s="4"/>
    </row>
    <row r="674" spans="1:10" ht="86.25" customHeight="1">
      <c r="A674" s="7">
        <v>673</v>
      </c>
      <c r="B674" s="147" t="s">
        <v>1797</v>
      </c>
      <c r="C674" s="45" t="s">
        <v>2058</v>
      </c>
      <c r="D674" s="45" t="s">
        <v>2087</v>
      </c>
      <c r="E674" s="45" t="s">
        <v>2088</v>
      </c>
      <c r="F674" s="54" t="s">
        <v>2089</v>
      </c>
      <c r="G674" s="45" t="s">
        <v>728</v>
      </c>
      <c r="H674" s="20">
        <v>2020</v>
      </c>
      <c r="I674" s="43" t="s">
        <v>2090</v>
      </c>
      <c r="J674" s="4"/>
    </row>
    <row r="675" spans="1:10" ht="78.75">
      <c r="A675" s="7">
        <v>674</v>
      </c>
      <c r="B675" s="147" t="s">
        <v>1797</v>
      </c>
      <c r="C675" s="45" t="s">
        <v>2058</v>
      </c>
      <c r="D675" s="45" t="s">
        <v>2091</v>
      </c>
      <c r="E675" s="45" t="s">
        <v>2092</v>
      </c>
      <c r="F675" s="54" t="s">
        <v>2093</v>
      </c>
      <c r="G675" s="86" t="s">
        <v>113</v>
      </c>
      <c r="H675" s="20">
        <v>2020</v>
      </c>
      <c r="I675" s="43" t="s">
        <v>2094</v>
      </c>
      <c r="J675" s="4"/>
    </row>
    <row r="676" spans="1:10" ht="78.75">
      <c r="A676" s="7">
        <v>675</v>
      </c>
      <c r="B676" s="147" t="s">
        <v>1797</v>
      </c>
      <c r="C676" s="45" t="s">
        <v>2058</v>
      </c>
      <c r="D676" s="45" t="s">
        <v>2095</v>
      </c>
      <c r="E676" s="45" t="s">
        <v>2096</v>
      </c>
      <c r="F676" s="54" t="s">
        <v>2093</v>
      </c>
      <c r="G676" s="86" t="s">
        <v>113</v>
      </c>
      <c r="H676" s="20">
        <v>2020</v>
      </c>
      <c r="I676" s="43" t="s">
        <v>2097</v>
      </c>
      <c r="J676" s="4"/>
    </row>
    <row r="677" spans="1:10" ht="51">
      <c r="A677" s="7">
        <v>676</v>
      </c>
      <c r="B677" s="147" t="s">
        <v>1797</v>
      </c>
      <c r="C677" s="45" t="s">
        <v>2058</v>
      </c>
      <c r="D677" s="45" t="s">
        <v>2098</v>
      </c>
      <c r="E677" s="45" t="s">
        <v>2099</v>
      </c>
      <c r="F677" s="54" t="s">
        <v>2100</v>
      </c>
      <c r="G677" s="86" t="s">
        <v>121</v>
      </c>
      <c r="H677" s="20">
        <v>2020</v>
      </c>
      <c r="I677" s="43" t="s">
        <v>2101</v>
      </c>
      <c r="J677" s="4"/>
    </row>
    <row r="678" spans="1:10" ht="40.5" customHeight="1">
      <c r="A678" s="7">
        <v>677</v>
      </c>
      <c r="B678" s="147" t="s">
        <v>1797</v>
      </c>
      <c r="C678" s="45" t="s">
        <v>2058</v>
      </c>
      <c r="D678" s="45" t="s">
        <v>2102</v>
      </c>
      <c r="E678" s="45" t="s">
        <v>2060</v>
      </c>
      <c r="F678" s="54" t="s">
        <v>2103</v>
      </c>
      <c r="G678" s="86" t="s">
        <v>121</v>
      </c>
      <c r="H678" s="20">
        <v>2020</v>
      </c>
      <c r="I678" s="43" t="s">
        <v>2104</v>
      </c>
      <c r="J678" s="4"/>
    </row>
    <row r="679" spans="1:10" ht="140.25">
      <c r="A679" s="7">
        <v>678</v>
      </c>
      <c r="B679" s="147" t="s">
        <v>1797</v>
      </c>
      <c r="C679" s="45" t="s">
        <v>2058</v>
      </c>
      <c r="D679" s="45" t="s">
        <v>2105</v>
      </c>
      <c r="E679" s="45" t="s">
        <v>2088</v>
      </c>
      <c r="F679" s="54" t="s">
        <v>2106</v>
      </c>
      <c r="G679" s="86" t="s">
        <v>134</v>
      </c>
      <c r="H679" s="20">
        <v>2020</v>
      </c>
      <c r="I679" s="43" t="s">
        <v>2107</v>
      </c>
      <c r="J679" s="4"/>
    </row>
    <row r="680" spans="1:10" ht="140.25">
      <c r="A680" s="7">
        <v>679</v>
      </c>
      <c r="B680" s="147" t="s">
        <v>1797</v>
      </c>
      <c r="C680" s="45" t="s">
        <v>2058</v>
      </c>
      <c r="D680" s="45" t="s">
        <v>2108</v>
      </c>
      <c r="E680" s="45" t="s">
        <v>2109</v>
      </c>
      <c r="F680" s="72" t="s">
        <v>2106</v>
      </c>
      <c r="G680" s="45" t="s">
        <v>1031</v>
      </c>
      <c r="H680" s="20">
        <v>2021</v>
      </c>
      <c r="I680" s="43" t="s">
        <v>2110</v>
      </c>
      <c r="J680" s="4"/>
    </row>
    <row r="681" spans="1:10" ht="67.5">
      <c r="A681" s="7">
        <v>680</v>
      </c>
      <c r="B681" s="147" t="s">
        <v>1797</v>
      </c>
      <c r="C681" s="45" t="s">
        <v>2058</v>
      </c>
      <c r="D681" s="45" t="s">
        <v>2111</v>
      </c>
      <c r="E681" s="45" t="s">
        <v>2088</v>
      </c>
      <c r="F681" s="74" t="s">
        <v>2112</v>
      </c>
      <c r="G681" s="45" t="s">
        <v>152</v>
      </c>
      <c r="H681" s="20">
        <v>2021</v>
      </c>
      <c r="I681" s="43" t="s">
        <v>2113</v>
      </c>
      <c r="J681" s="4"/>
    </row>
    <row r="682" spans="1:10" ht="56.25">
      <c r="A682" s="7">
        <v>681</v>
      </c>
      <c r="B682" s="147" t="s">
        <v>1797</v>
      </c>
      <c r="C682" s="45" t="s">
        <v>2058</v>
      </c>
      <c r="D682" s="45" t="s">
        <v>2114</v>
      </c>
      <c r="E682" s="45" t="s">
        <v>2088</v>
      </c>
      <c r="F682" s="72" t="s">
        <v>2115</v>
      </c>
      <c r="G682" s="45" t="s">
        <v>620</v>
      </c>
      <c r="H682" s="20">
        <v>2021</v>
      </c>
      <c r="I682" s="43" t="s">
        <v>2116</v>
      </c>
      <c r="J682" s="4"/>
    </row>
    <row r="683" spans="1:10" ht="56.25">
      <c r="A683" s="7">
        <v>682</v>
      </c>
      <c r="B683" s="147" t="s">
        <v>1797</v>
      </c>
      <c r="C683" s="45" t="s">
        <v>2058</v>
      </c>
      <c r="D683" s="45" t="s">
        <v>2117</v>
      </c>
      <c r="E683" s="45" t="s">
        <v>2118</v>
      </c>
      <c r="F683" s="72" t="s">
        <v>2112</v>
      </c>
      <c r="G683" s="45" t="s">
        <v>620</v>
      </c>
      <c r="H683" s="20">
        <v>2021</v>
      </c>
      <c r="I683" s="43" t="s">
        <v>2119</v>
      </c>
      <c r="J683" s="4"/>
    </row>
    <row r="684" spans="1:10" ht="52.5" customHeight="1">
      <c r="A684" s="7">
        <v>683</v>
      </c>
      <c r="B684" s="147" t="s">
        <v>1797</v>
      </c>
      <c r="C684" s="45" t="s">
        <v>2058</v>
      </c>
      <c r="D684" s="45" t="s">
        <v>2120</v>
      </c>
      <c r="E684" s="45" t="s">
        <v>2121</v>
      </c>
      <c r="F684" s="72" t="s">
        <v>2122</v>
      </c>
      <c r="G684" s="45" t="s">
        <v>620</v>
      </c>
      <c r="H684" s="20">
        <v>2021</v>
      </c>
      <c r="I684" s="43" t="s">
        <v>2123</v>
      </c>
      <c r="J684" s="4"/>
    </row>
    <row r="685" spans="1:10" ht="78.75">
      <c r="A685" s="7">
        <v>684</v>
      </c>
      <c r="B685" s="147" t="s">
        <v>1797</v>
      </c>
      <c r="C685" s="45" t="s">
        <v>2058</v>
      </c>
      <c r="D685" s="45" t="s">
        <v>2124</v>
      </c>
      <c r="E685" s="45" t="s">
        <v>2125</v>
      </c>
      <c r="F685" s="74" t="s">
        <v>2126</v>
      </c>
      <c r="G685" s="45" t="s">
        <v>620</v>
      </c>
      <c r="H685" s="20">
        <v>2021</v>
      </c>
      <c r="I685" s="43" t="s">
        <v>2127</v>
      </c>
      <c r="J685" s="4"/>
    </row>
    <row r="686" spans="1:10" ht="56.25">
      <c r="A686" s="7">
        <v>685</v>
      </c>
      <c r="B686" s="147" t="s">
        <v>1797</v>
      </c>
      <c r="C686" s="45" t="s">
        <v>2058</v>
      </c>
      <c r="D686" s="45" t="s">
        <v>2128</v>
      </c>
      <c r="E686" s="45" t="s">
        <v>2129</v>
      </c>
      <c r="F686" s="64" t="s">
        <v>2130</v>
      </c>
      <c r="G686" s="45" t="s">
        <v>620</v>
      </c>
      <c r="H686" s="20">
        <v>2021</v>
      </c>
      <c r="I686" s="43" t="s">
        <v>2131</v>
      </c>
      <c r="J686" s="4"/>
    </row>
    <row r="687" spans="1:10" ht="63">
      <c r="A687" s="7">
        <v>686</v>
      </c>
      <c r="B687" s="147" t="s">
        <v>1797</v>
      </c>
      <c r="C687" s="45" t="s">
        <v>2058</v>
      </c>
      <c r="D687" s="45" t="s">
        <v>2132</v>
      </c>
      <c r="E687" s="45" t="s">
        <v>2133</v>
      </c>
      <c r="F687" s="74" t="s">
        <v>2130</v>
      </c>
      <c r="G687" s="45" t="s">
        <v>620</v>
      </c>
      <c r="H687" s="20">
        <v>2021</v>
      </c>
      <c r="I687" s="43" t="s">
        <v>2134</v>
      </c>
      <c r="J687" s="4"/>
    </row>
    <row r="688" spans="1:10" ht="67.5">
      <c r="A688" s="7">
        <v>687</v>
      </c>
      <c r="B688" s="147" t="s">
        <v>1797</v>
      </c>
      <c r="C688" s="45" t="s">
        <v>2058</v>
      </c>
      <c r="D688" s="45" t="s">
        <v>2135</v>
      </c>
      <c r="E688" s="45" t="s">
        <v>2136</v>
      </c>
      <c r="F688" s="74" t="s">
        <v>2137</v>
      </c>
      <c r="G688" s="45" t="s">
        <v>620</v>
      </c>
      <c r="H688" s="20">
        <v>2021</v>
      </c>
      <c r="I688" s="43" t="s">
        <v>2138</v>
      </c>
      <c r="J688" s="4"/>
    </row>
    <row r="689" spans="1:10" ht="78.75">
      <c r="A689" s="7">
        <v>688</v>
      </c>
      <c r="B689" s="147" t="s">
        <v>1797</v>
      </c>
      <c r="C689" s="45" t="s">
        <v>2058</v>
      </c>
      <c r="D689" s="45" t="s">
        <v>2139</v>
      </c>
      <c r="E689" s="45" t="s">
        <v>2121</v>
      </c>
      <c r="F689" s="74" t="s">
        <v>2130</v>
      </c>
      <c r="G689" s="45" t="s">
        <v>157</v>
      </c>
      <c r="H689" s="20">
        <v>2021</v>
      </c>
      <c r="I689" s="43" t="s">
        <v>2140</v>
      </c>
      <c r="J689" s="4"/>
    </row>
    <row r="690" spans="1:10" ht="78.75">
      <c r="A690" s="7">
        <v>689</v>
      </c>
      <c r="B690" s="147" t="s">
        <v>1797</v>
      </c>
      <c r="C690" s="45" t="s">
        <v>2058</v>
      </c>
      <c r="D690" s="45" t="s">
        <v>2141</v>
      </c>
      <c r="E690" s="45" t="s">
        <v>2060</v>
      </c>
      <c r="F690" s="74" t="s">
        <v>2130</v>
      </c>
      <c r="G690" s="45" t="s">
        <v>157</v>
      </c>
      <c r="H690" s="20">
        <v>2021</v>
      </c>
      <c r="I690" s="43" t="s">
        <v>2142</v>
      </c>
      <c r="J690" s="4"/>
    </row>
    <row r="691" spans="1:10" ht="67.5">
      <c r="A691" s="7">
        <v>690</v>
      </c>
      <c r="B691" s="147" t="s">
        <v>1797</v>
      </c>
      <c r="C691" s="45" t="s">
        <v>2058</v>
      </c>
      <c r="D691" s="45" t="s">
        <v>2143</v>
      </c>
      <c r="E691" s="45" t="s">
        <v>2144</v>
      </c>
      <c r="F691" s="74" t="s">
        <v>2130</v>
      </c>
      <c r="G691" s="45" t="s">
        <v>157</v>
      </c>
      <c r="H691" s="20">
        <v>2021</v>
      </c>
      <c r="I691" s="43" t="s">
        <v>2145</v>
      </c>
      <c r="J691" s="4"/>
    </row>
    <row r="692" spans="1:10" ht="112.5">
      <c r="A692" s="7">
        <v>691</v>
      </c>
      <c r="B692" s="147" t="s">
        <v>1797</v>
      </c>
      <c r="C692" s="45" t="s">
        <v>2058</v>
      </c>
      <c r="D692" s="45" t="s">
        <v>2146</v>
      </c>
      <c r="E692" s="45" t="s">
        <v>2147</v>
      </c>
      <c r="F692" s="74" t="s">
        <v>2130</v>
      </c>
      <c r="G692" s="45" t="s">
        <v>179</v>
      </c>
      <c r="H692" s="20">
        <v>2021</v>
      </c>
      <c r="I692" s="43" t="s">
        <v>2148</v>
      </c>
      <c r="J692" s="4"/>
    </row>
    <row r="693" spans="1:10" ht="47.25">
      <c r="A693" s="7">
        <v>692</v>
      </c>
      <c r="B693" s="147" t="s">
        <v>1797</v>
      </c>
      <c r="C693" s="45" t="s">
        <v>2058</v>
      </c>
      <c r="D693" s="45" t="s">
        <v>2149</v>
      </c>
      <c r="E693" s="45" t="s">
        <v>2150</v>
      </c>
      <c r="F693" s="74" t="s">
        <v>2151</v>
      </c>
      <c r="G693" s="45" t="s">
        <v>381</v>
      </c>
      <c r="H693" s="20">
        <v>2021</v>
      </c>
      <c r="I693" s="43" t="s">
        <v>2152</v>
      </c>
      <c r="J693" s="4"/>
    </row>
    <row r="694" spans="1:10" ht="67.5">
      <c r="A694" s="7">
        <v>693</v>
      </c>
      <c r="B694" s="147" t="s">
        <v>1797</v>
      </c>
      <c r="C694" s="45" t="s">
        <v>2058</v>
      </c>
      <c r="D694" s="45" t="s">
        <v>2153</v>
      </c>
      <c r="E694" s="45" t="s">
        <v>2154</v>
      </c>
      <c r="F694" s="74" t="s">
        <v>2151</v>
      </c>
      <c r="G694" s="45" t="s">
        <v>381</v>
      </c>
      <c r="H694" s="20">
        <v>2021</v>
      </c>
      <c r="I694" s="43" t="s">
        <v>2155</v>
      </c>
      <c r="J694" s="4"/>
    </row>
    <row r="695" spans="1:10" ht="94.5">
      <c r="A695" s="7">
        <v>694</v>
      </c>
      <c r="B695" s="147" t="s">
        <v>1797</v>
      </c>
      <c r="C695" s="45" t="s">
        <v>2058</v>
      </c>
      <c r="D695" s="45" t="s">
        <v>2156</v>
      </c>
      <c r="E695" s="45" t="s">
        <v>2157</v>
      </c>
      <c r="F695" s="74" t="s">
        <v>2151</v>
      </c>
      <c r="G695" s="45" t="s">
        <v>654</v>
      </c>
      <c r="H695" s="20">
        <v>2022</v>
      </c>
      <c r="I695" s="43" t="s">
        <v>2158</v>
      </c>
      <c r="J695" s="4"/>
    </row>
    <row r="696" spans="1:10" ht="178.5">
      <c r="A696" s="7">
        <v>695</v>
      </c>
      <c r="B696" s="147" t="s">
        <v>1797</v>
      </c>
      <c r="C696" s="45" t="s">
        <v>2058</v>
      </c>
      <c r="D696" s="45" t="s">
        <v>2159</v>
      </c>
      <c r="E696" s="45" t="s">
        <v>2160</v>
      </c>
      <c r="F696" s="72" t="s">
        <v>2161</v>
      </c>
      <c r="G696" s="45" t="s">
        <v>654</v>
      </c>
      <c r="H696" s="20">
        <v>2022</v>
      </c>
      <c r="I696" s="43" t="s">
        <v>2162</v>
      </c>
      <c r="J696" s="4"/>
    </row>
    <row r="697" spans="1:10" ht="178.5">
      <c r="A697" s="7">
        <v>696</v>
      </c>
      <c r="B697" s="147" t="s">
        <v>1797</v>
      </c>
      <c r="C697" s="45" t="s">
        <v>2058</v>
      </c>
      <c r="D697" s="45" t="s">
        <v>2163</v>
      </c>
      <c r="E697" s="45" t="s">
        <v>2088</v>
      </c>
      <c r="F697" s="72" t="s">
        <v>2161</v>
      </c>
      <c r="G697" s="45" t="s">
        <v>400</v>
      </c>
      <c r="H697" s="20">
        <v>2022</v>
      </c>
      <c r="I697" s="43" t="s">
        <v>2164</v>
      </c>
      <c r="J697" s="4"/>
    </row>
    <row r="698" spans="1:10" ht="78.75">
      <c r="A698" s="7">
        <v>697</v>
      </c>
      <c r="B698" s="147" t="s">
        <v>1797</v>
      </c>
      <c r="C698" s="45" t="s">
        <v>2058</v>
      </c>
      <c r="D698" s="45" t="s">
        <v>2165</v>
      </c>
      <c r="E698" s="45" t="s">
        <v>2166</v>
      </c>
      <c r="F698" s="72" t="s">
        <v>2167</v>
      </c>
      <c r="G698" s="45" t="s">
        <v>189</v>
      </c>
      <c r="H698" s="20">
        <v>2022</v>
      </c>
      <c r="I698" s="43" t="s">
        <v>2168</v>
      </c>
      <c r="J698" s="4"/>
    </row>
    <row r="699" spans="1:10" ht="94.5">
      <c r="A699" s="7">
        <v>698</v>
      </c>
      <c r="B699" s="147" t="s">
        <v>1797</v>
      </c>
      <c r="C699" s="45" t="s">
        <v>2058</v>
      </c>
      <c r="D699" s="45" t="s">
        <v>2169</v>
      </c>
      <c r="E699" s="45" t="s">
        <v>2147</v>
      </c>
      <c r="F699" s="74" t="s">
        <v>2170</v>
      </c>
      <c r="G699" s="45" t="s">
        <v>189</v>
      </c>
      <c r="H699" s="20">
        <v>2022</v>
      </c>
      <c r="I699" s="43" t="s">
        <v>2171</v>
      </c>
      <c r="J699" s="4"/>
    </row>
    <row r="700" spans="1:10" ht="56.25">
      <c r="A700" s="7">
        <v>699</v>
      </c>
      <c r="B700" s="147" t="s">
        <v>1797</v>
      </c>
      <c r="C700" s="45" t="s">
        <v>2058</v>
      </c>
      <c r="D700" s="45" t="s">
        <v>2172</v>
      </c>
      <c r="E700" s="45" t="s">
        <v>2173</v>
      </c>
      <c r="F700" s="72" t="s">
        <v>2174</v>
      </c>
      <c r="G700" s="45" t="s">
        <v>189</v>
      </c>
      <c r="H700" s="20">
        <v>2022</v>
      </c>
      <c r="I700" s="43" t="s">
        <v>2175</v>
      </c>
      <c r="J700" s="4"/>
    </row>
    <row r="701" spans="1:10" ht="90">
      <c r="A701" s="7">
        <v>700</v>
      </c>
      <c r="B701" s="147" t="s">
        <v>1797</v>
      </c>
      <c r="C701" s="45" t="s">
        <v>2058</v>
      </c>
      <c r="D701" s="45" t="s">
        <v>2176</v>
      </c>
      <c r="E701" s="45" t="s">
        <v>2177</v>
      </c>
      <c r="F701" s="74" t="s">
        <v>2151</v>
      </c>
      <c r="G701" s="45" t="s">
        <v>189</v>
      </c>
      <c r="H701" s="20">
        <v>2022</v>
      </c>
      <c r="I701" s="43" t="s">
        <v>2178</v>
      </c>
      <c r="J701" s="4"/>
    </row>
    <row r="702" spans="1:10" ht="90">
      <c r="A702" s="7">
        <v>701</v>
      </c>
      <c r="B702" s="147" t="s">
        <v>1797</v>
      </c>
      <c r="C702" s="45" t="s">
        <v>2058</v>
      </c>
      <c r="D702" s="45" t="s">
        <v>2179</v>
      </c>
      <c r="E702" s="45" t="s">
        <v>2180</v>
      </c>
      <c r="F702" s="74" t="s">
        <v>2151</v>
      </c>
      <c r="G702" s="45" t="s">
        <v>189</v>
      </c>
      <c r="H702" s="20">
        <v>2022</v>
      </c>
      <c r="I702" s="43" t="s">
        <v>2181</v>
      </c>
      <c r="J702" s="4"/>
    </row>
    <row r="703" spans="1:10" ht="112.5">
      <c r="A703" s="7">
        <v>702</v>
      </c>
      <c r="B703" s="147" t="s">
        <v>1797</v>
      </c>
      <c r="C703" s="45" t="s">
        <v>2058</v>
      </c>
      <c r="D703" s="45" t="s">
        <v>2182</v>
      </c>
      <c r="E703" s="45" t="s">
        <v>2180</v>
      </c>
      <c r="F703" s="64" t="s">
        <v>2151</v>
      </c>
      <c r="G703" s="45" t="s">
        <v>189</v>
      </c>
      <c r="H703" s="20">
        <v>2022</v>
      </c>
      <c r="I703" s="43" t="s">
        <v>2183</v>
      </c>
      <c r="J703" s="4"/>
    </row>
    <row r="704" spans="1:10" ht="67.5">
      <c r="A704" s="7">
        <v>703</v>
      </c>
      <c r="B704" s="147" t="s">
        <v>1797</v>
      </c>
      <c r="C704" s="45" t="s">
        <v>2058</v>
      </c>
      <c r="D704" s="45" t="s">
        <v>2184</v>
      </c>
      <c r="E704" s="45" t="s">
        <v>2185</v>
      </c>
      <c r="F704" s="74" t="s">
        <v>2170</v>
      </c>
      <c r="G704" s="45" t="s">
        <v>189</v>
      </c>
      <c r="H704" s="20">
        <v>2022</v>
      </c>
      <c r="I704" s="43" t="s">
        <v>2186</v>
      </c>
      <c r="J704" s="4"/>
    </row>
    <row r="705" spans="1:10" ht="78.75">
      <c r="A705" s="7">
        <v>704</v>
      </c>
      <c r="B705" s="147" t="s">
        <v>1797</v>
      </c>
      <c r="C705" s="45" t="s">
        <v>2058</v>
      </c>
      <c r="D705" s="45" t="s">
        <v>2187</v>
      </c>
      <c r="E705" s="45" t="s">
        <v>2188</v>
      </c>
      <c r="F705" s="64" t="s">
        <v>2170</v>
      </c>
      <c r="G705" s="45" t="s">
        <v>436</v>
      </c>
      <c r="H705" s="20">
        <v>2022</v>
      </c>
      <c r="I705" s="43" t="s">
        <v>2189</v>
      </c>
      <c r="J705" s="4"/>
    </row>
    <row r="706" spans="1:10" ht="78.75">
      <c r="A706" s="7">
        <v>705</v>
      </c>
      <c r="B706" s="147" t="s">
        <v>1797</v>
      </c>
      <c r="C706" s="45" t="s">
        <v>2058</v>
      </c>
      <c r="D706" s="45" t="s">
        <v>2190</v>
      </c>
      <c r="E706" s="45" t="s">
        <v>2088</v>
      </c>
      <c r="F706" s="72" t="s">
        <v>2191</v>
      </c>
      <c r="G706" s="45" t="s">
        <v>211</v>
      </c>
      <c r="H706" s="20">
        <v>2023</v>
      </c>
      <c r="I706" s="43" t="s">
        <v>2192</v>
      </c>
      <c r="J706" s="4"/>
    </row>
    <row r="707" spans="1:10" ht="63.75">
      <c r="A707" s="7">
        <v>706</v>
      </c>
      <c r="B707" s="147" t="s">
        <v>1797</v>
      </c>
      <c r="C707" s="45" t="s">
        <v>2058</v>
      </c>
      <c r="D707" s="45" t="s">
        <v>4040</v>
      </c>
      <c r="E707" s="45" t="s">
        <v>2088</v>
      </c>
      <c r="F707" s="72" t="s">
        <v>4042</v>
      </c>
      <c r="G707" s="45" t="s">
        <v>688</v>
      </c>
      <c r="H707" s="20">
        <v>2023</v>
      </c>
      <c r="I707" s="43" t="s">
        <v>4041</v>
      </c>
      <c r="J707" s="4"/>
    </row>
    <row r="708" spans="1:10" ht="78.75">
      <c r="A708" s="7">
        <v>707</v>
      </c>
      <c r="B708" s="147" t="s">
        <v>1797</v>
      </c>
      <c r="C708" s="45" t="s">
        <v>2058</v>
      </c>
      <c r="D708" s="45" t="s">
        <v>2193</v>
      </c>
      <c r="E708" s="45" t="s">
        <v>2173</v>
      </c>
      <c r="F708" s="72" t="s">
        <v>2174</v>
      </c>
      <c r="G708" s="45" t="s">
        <v>215</v>
      </c>
      <c r="H708" s="20">
        <v>2023</v>
      </c>
      <c r="I708" s="43" t="s">
        <v>2194</v>
      </c>
      <c r="J708" s="4"/>
    </row>
    <row r="709" spans="1:10" ht="94.5">
      <c r="A709" s="7">
        <v>708</v>
      </c>
      <c r="B709" s="147" t="s">
        <v>1797</v>
      </c>
      <c r="C709" s="45" t="s">
        <v>2058</v>
      </c>
      <c r="D709" s="45" t="s">
        <v>2195</v>
      </c>
      <c r="E709" s="45" t="s">
        <v>2147</v>
      </c>
      <c r="F709" s="72" t="s">
        <v>2196</v>
      </c>
      <c r="G709" s="45" t="s">
        <v>215</v>
      </c>
      <c r="H709" s="20">
        <v>2023</v>
      </c>
      <c r="I709" s="43" t="s">
        <v>2197</v>
      </c>
      <c r="J709" s="4"/>
    </row>
    <row r="710" spans="1:10" ht="94.5">
      <c r="A710" s="7">
        <v>709</v>
      </c>
      <c r="B710" s="147" t="s">
        <v>1797</v>
      </c>
      <c r="C710" s="45" t="s">
        <v>2058</v>
      </c>
      <c r="D710" s="45" t="s">
        <v>2198</v>
      </c>
      <c r="E710" s="45" t="s">
        <v>2199</v>
      </c>
      <c r="F710" s="72" t="s">
        <v>2200</v>
      </c>
      <c r="G710" s="45" t="s">
        <v>215</v>
      </c>
      <c r="H710" s="20">
        <v>2023</v>
      </c>
      <c r="I710" s="43" t="s">
        <v>2201</v>
      </c>
      <c r="J710" s="4"/>
    </row>
    <row r="711" spans="1:10" ht="36.75" customHeight="1">
      <c r="A711" s="7">
        <v>710</v>
      </c>
      <c r="B711" s="147" t="s">
        <v>1797</v>
      </c>
      <c r="C711" s="45" t="s">
        <v>2058</v>
      </c>
      <c r="D711" s="45" t="s">
        <v>2202</v>
      </c>
      <c r="E711" s="45" t="s">
        <v>2203</v>
      </c>
      <c r="F711" s="72" t="s">
        <v>2204</v>
      </c>
      <c r="G711" s="45" t="s">
        <v>215</v>
      </c>
      <c r="H711" s="20">
        <v>2023</v>
      </c>
      <c r="I711" s="43" t="s">
        <v>2205</v>
      </c>
      <c r="J711" s="4"/>
    </row>
    <row r="712" spans="1:10" ht="40.5" customHeight="1">
      <c r="A712" s="7">
        <v>711</v>
      </c>
      <c r="B712" s="147" t="s">
        <v>1797</v>
      </c>
      <c r="C712" s="45" t="s">
        <v>2058</v>
      </c>
      <c r="D712" s="45" t="s">
        <v>2206</v>
      </c>
      <c r="E712" s="45" t="s">
        <v>2060</v>
      </c>
      <c r="F712" s="64" t="s">
        <v>2207</v>
      </c>
      <c r="G712" s="45" t="s">
        <v>215</v>
      </c>
      <c r="H712" s="20">
        <v>2023</v>
      </c>
      <c r="I712" s="43" t="s">
        <v>2208</v>
      </c>
      <c r="J712" s="4"/>
    </row>
    <row r="713" spans="1:10" ht="67.5">
      <c r="A713" s="7">
        <v>712</v>
      </c>
      <c r="B713" s="147" t="s">
        <v>1797</v>
      </c>
      <c r="C713" s="45" t="s">
        <v>2058</v>
      </c>
      <c r="D713" s="45" t="s">
        <v>2209</v>
      </c>
      <c r="E713" s="45" t="s">
        <v>2210</v>
      </c>
      <c r="F713" s="72" t="s">
        <v>2211</v>
      </c>
      <c r="G713" s="45" t="s">
        <v>215</v>
      </c>
      <c r="H713" s="20">
        <v>2023</v>
      </c>
      <c r="I713" s="43" t="s">
        <v>2212</v>
      </c>
      <c r="J713" s="4"/>
    </row>
    <row r="714" spans="1:10" ht="90">
      <c r="A714" s="7">
        <v>713</v>
      </c>
      <c r="B714" s="147" t="s">
        <v>1797</v>
      </c>
      <c r="C714" s="45" t="s">
        <v>2058</v>
      </c>
      <c r="D714" s="45" t="s">
        <v>4043</v>
      </c>
      <c r="E714" s="45" t="s">
        <v>2210</v>
      </c>
      <c r="F714" s="72" t="s">
        <v>2213</v>
      </c>
      <c r="G714" s="45" t="s">
        <v>215</v>
      </c>
      <c r="H714" s="20">
        <v>2023</v>
      </c>
      <c r="I714" s="43" t="s">
        <v>2214</v>
      </c>
      <c r="J714" s="4"/>
    </row>
    <row r="715" spans="1:10" ht="63.75" customHeight="1">
      <c r="A715" s="7">
        <v>714</v>
      </c>
      <c r="B715" s="147" t="s">
        <v>1797</v>
      </c>
      <c r="C715" s="45" t="s">
        <v>2058</v>
      </c>
      <c r="D715" s="45" t="s">
        <v>2215</v>
      </c>
      <c r="E715" s="45" t="s">
        <v>2216</v>
      </c>
      <c r="F715" s="72" t="s">
        <v>2217</v>
      </c>
      <c r="G715" s="45" t="s">
        <v>219</v>
      </c>
      <c r="H715" s="20">
        <v>2023</v>
      </c>
      <c r="I715" s="43" t="s">
        <v>2218</v>
      </c>
      <c r="J715" s="4"/>
    </row>
    <row r="716" spans="1:10" ht="56.25">
      <c r="A716" s="7">
        <v>715</v>
      </c>
      <c r="B716" s="147" t="s">
        <v>1797</v>
      </c>
      <c r="C716" s="45" t="s">
        <v>2058</v>
      </c>
      <c r="D716" s="45" t="s">
        <v>2219</v>
      </c>
      <c r="E716" s="45" t="s">
        <v>2220</v>
      </c>
      <c r="F716" s="72" t="s">
        <v>2221</v>
      </c>
      <c r="G716" s="45" t="s">
        <v>219</v>
      </c>
      <c r="H716" s="20">
        <v>2023</v>
      </c>
      <c r="I716" s="43" t="s">
        <v>2222</v>
      </c>
      <c r="J716" s="4"/>
    </row>
    <row r="717" spans="1:10" ht="67.5">
      <c r="A717" s="7">
        <v>716</v>
      </c>
      <c r="B717" s="147" t="s">
        <v>1797</v>
      </c>
      <c r="C717" s="45" t="s">
        <v>2058</v>
      </c>
      <c r="D717" s="45" t="s">
        <v>2223</v>
      </c>
      <c r="E717" s="45" t="s">
        <v>2224</v>
      </c>
      <c r="F717" s="72" t="s">
        <v>2225</v>
      </c>
      <c r="G717" s="45" t="s">
        <v>219</v>
      </c>
      <c r="H717" s="20">
        <v>2023</v>
      </c>
      <c r="I717" s="43" t="s">
        <v>2226</v>
      </c>
      <c r="J717" s="4"/>
    </row>
    <row r="718" spans="1:10" ht="78.75">
      <c r="A718" s="7">
        <v>717</v>
      </c>
      <c r="B718" s="147" t="s">
        <v>1797</v>
      </c>
      <c r="C718" s="45" t="s">
        <v>2058</v>
      </c>
      <c r="D718" s="45" t="s">
        <v>2227</v>
      </c>
      <c r="E718" s="45" t="s">
        <v>2228</v>
      </c>
      <c r="F718" s="72" t="s">
        <v>2213</v>
      </c>
      <c r="G718" s="90" t="s">
        <v>465</v>
      </c>
      <c r="H718" s="20">
        <v>2023</v>
      </c>
      <c r="I718" s="43" t="s">
        <v>2229</v>
      </c>
      <c r="J718" s="4"/>
    </row>
    <row r="719" spans="1:10" ht="67.5">
      <c r="A719" s="7">
        <v>718</v>
      </c>
      <c r="B719" s="147" t="s">
        <v>1797</v>
      </c>
      <c r="C719" s="45" t="s">
        <v>2230</v>
      </c>
      <c r="D719" s="45" t="s">
        <v>2231</v>
      </c>
      <c r="E719" s="45" t="s">
        <v>2232</v>
      </c>
      <c r="F719" s="72" t="s">
        <v>2233</v>
      </c>
      <c r="G719" s="45" t="s">
        <v>49</v>
      </c>
      <c r="H719" s="20">
        <v>2018</v>
      </c>
      <c r="I719" s="43" t="s">
        <v>2234</v>
      </c>
      <c r="J719" s="4"/>
    </row>
    <row r="720" spans="1:10" ht="78.75">
      <c r="A720" s="7">
        <v>719</v>
      </c>
      <c r="B720" s="147" t="s">
        <v>1797</v>
      </c>
      <c r="C720" s="45" t="s">
        <v>2230</v>
      </c>
      <c r="D720" s="45" t="s">
        <v>2235</v>
      </c>
      <c r="E720" s="45" t="s">
        <v>2236</v>
      </c>
      <c r="F720" s="72" t="s">
        <v>2237</v>
      </c>
      <c r="G720" s="45" t="s">
        <v>189</v>
      </c>
      <c r="H720" s="20">
        <v>2022</v>
      </c>
      <c r="I720" s="43" t="s">
        <v>2238</v>
      </c>
      <c r="J720" s="4"/>
    </row>
    <row r="721" spans="1:10" ht="78.75">
      <c r="A721" s="7">
        <v>720</v>
      </c>
      <c r="B721" s="147" t="s">
        <v>1797</v>
      </c>
      <c r="C721" s="45" t="s">
        <v>2230</v>
      </c>
      <c r="D721" s="45" t="s">
        <v>2239</v>
      </c>
      <c r="E721" s="45" t="s">
        <v>2240</v>
      </c>
      <c r="F721" s="72" t="s">
        <v>2237</v>
      </c>
      <c r="G721" s="45" t="s">
        <v>189</v>
      </c>
      <c r="H721" s="20">
        <v>2022</v>
      </c>
      <c r="I721" s="43" t="s">
        <v>2241</v>
      </c>
      <c r="J721" s="4"/>
    </row>
    <row r="722" spans="1:10" ht="113.25" customHeight="1">
      <c r="A722" s="7">
        <v>721</v>
      </c>
      <c r="B722" s="147" t="s">
        <v>1797</v>
      </c>
      <c r="C722" s="45" t="s">
        <v>2230</v>
      </c>
      <c r="D722" s="45" t="s">
        <v>2242</v>
      </c>
      <c r="E722" s="45" t="s">
        <v>2243</v>
      </c>
      <c r="F722" s="72" t="s">
        <v>2244</v>
      </c>
      <c r="G722" s="45" t="s">
        <v>219</v>
      </c>
      <c r="H722" s="20">
        <v>2023</v>
      </c>
      <c r="I722" s="43" t="s">
        <v>2245</v>
      </c>
      <c r="J722" s="4"/>
    </row>
    <row r="723" spans="1:10" ht="112.5" customHeight="1">
      <c r="A723" s="7">
        <v>722</v>
      </c>
      <c r="B723" s="147" t="s">
        <v>1797</v>
      </c>
      <c r="C723" s="45" t="s">
        <v>2230</v>
      </c>
      <c r="D723" s="45" t="s">
        <v>2246</v>
      </c>
      <c r="E723" s="45" t="s">
        <v>2243</v>
      </c>
      <c r="F723" s="72" t="s">
        <v>2247</v>
      </c>
      <c r="G723" s="45" t="s">
        <v>219</v>
      </c>
      <c r="H723" s="20">
        <v>2023</v>
      </c>
      <c r="I723" s="43" t="s">
        <v>2245</v>
      </c>
      <c r="J723" s="4"/>
    </row>
    <row r="724" spans="1:10" ht="37.5" customHeight="1">
      <c r="A724" s="7">
        <v>723</v>
      </c>
      <c r="B724" s="147" t="s">
        <v>1797</v>
      </c>
      <c r="C724" s="45" t="s">
        <v>2230</v>
      </c>
      <c r="D724" s="45" t="s">
        <v>2248</v>
      </c>
      <c r="E724" s="45" t="s">
        <v>2249</v>
      </c>
      <c r="F724" s="72" t="s">
        <v>2237</v>
      </c>
      <c r="G724" s="45" t="s">
        <v>219</v>
      </c>
      <c r="H724" s="20">
        <v>2023</v>
      </c>
      <c r="I724" s="43" t="s">
        <v>2250</v>
      </c>
      <c r="J724" s="4"/>
    </row>
    <row r="725" spans="1:10" ht="51" customHeight="1">
      <c r="A725" s="7">
        <v>724</v>
      </c>
      <c r="B725" s="147" t="s">
        <v>1797</v>
      </c>
      <c r="C725" s="45" t="s">
        <v>2230</v>
      </c>
      <c r="D725" s="45" t="s">
        <v>2251</v>
      </c>
      <c r="E725" s="45" t="s">
        <v>2249</v>
      </c>
      <c r="F725" s="72" t="s">
        <v>2252</v>
      </c>
      <c r="G725" s="45" t="s">
        <v>219</v>
      </c>
      <c r="H725" s="20">
        <v>2023</v>
      </c>
      <c r="I725" s="43" t="s">
        <v>2253</v>
      </c>
      <c r="J725" s="4"/>
    </row>
    <row r="726" spans="1:10" ht="39" customHeight="1">
      <c r="A726" s="7">
        <v>725</v>
      </c>
      <c r="B726" s="147" t="s">
        <v>1797</v>
      </c>
      <c r="C726" s="45" t="s">
        <v>2230</v>
      </c>
      <c r="D726" s="45" t="s">
        <v>2254</v>
      </c>
      <c r="E726" s="90" t="s">
        <v>2255</v>
      </c>
      <c r="F726" s="63" t="s">
        <v>2256</v>
      </c>
      <c r="G726" s="45" t="s">
        <v>571</v>
      </c>
      <c r="H726" s="20">
        <v>2023</v>
      </c>
      <c r="I726" s="155" t="s">
        <v>2257</v>
      </c>
      <c r="J726" s="4"/>
    </row>
    <row r="727" spans="1:10" ht="69" customHeight="1">
      <c r="A727" s="7">
        <v>726</v>
      </c>
      <c r="B727" s="147" t="s">
        <v>2258</v>
      </c>
      <c r="C727" s="178" t="s">
        <v>2259</v>
      </c>
      <c r="D727" s="95" t="s">
        <v>2260</v>
      </c>
      <c r="E727" s="96" t="s">
        <v>2261</v>
      </c>
      <c r="F727" s="75" t="s">
        <v>2262</v>
      </c>
      <c r="G727" s="96" t="s">
        <v>1128</v>
      </c>
      <c r="H727" s="23">
        <v>2019</v>
      </c>
      <c r="I727" s="156" t="s">
        <v>2263</v>
      </c>
      <c r="J727" s="16"/>
    </row>
    <row r="728" spans="1:10" ht="54" customHeight="1">
      <c r="A728" s="7">
        <v>727</v>
      </c>
      <c r="B728" s="147" t="s">
        <v>2258</v>
      </c>
      <c r="C728" s="178" t="s">
        <v>2259</v>
      </c>
      <c r="D728" s="95" t="s">
        <v>2264</v>
      </c>
      <c r="E728" s="97" t="s">
        <v>2265</v>
      </c>
      <c r="F728" s="75" t="s">
        <v>2262</v>
      </c>
      <c r="G728" s="96" t="s">
        <v>1128</v>
      </c>
      <c r="H728" s="23">
        <v>2019</v>
      </c>
      <c r="I728" s="156" t="s">
        <v>2266</v>
      </c>
      <c r="J728" s="16"/>
    </row>
    <row r="729" spans="1:10" ht="63.75">
      <c r="A729" s="7">
        <v>728</v>
      </c>
      <c r="B729" s="147" t="s">
        <v>2258</v>
      </c>
      <c r="C729" s="178" t="s">
        <v>2259</v>
      </c>
      <c r="D729" s="95" t="s">
        <v>2267</v>
      </c>
      <c r="E729" s="96" t="s">
        <v>2268</v>
      </c>
      <c r="F729" s="75" t="s">
        <v>2262</v>
      </c>
      <c r="G729" s="96" t="s">
        <v>1128</v>
      </c>
      <c r="H729" s="23">
        <v>2019</v>
      </c>
      <c r="I729" s="156" t="s">
        <v>2269</v>
      </c>
      <c r="J729" s="16"/>
    </row>
    <row r="730" spans="1:10" ht="45">
      <c r="A730" s="7">
        <v>729</v>
      </c>
      <c r="B730" s="147" t="s">
        <v>2258</v>
      </c>
      <c r="C730" s="178" t="s">
        <v>2259</v>
      </c>
      <c r="D730" s="95" t="s">
        <v>2270</v>
      </c>
      <c r="E730" s="96" t="s">
        <v>2271</v>
      </c>
      <c r="F730" s="75" t="s">
        <v>2272</v>
      </c>
      <c r="G730" s="86" t="s">
        <v>113</v>
      </c>
      <c r="H730" s="23">
        <v>2020</v>
      </c>
      <c r="I730" s="156" t="s">
        <v>2273</v>
      </c>
      <c r="J730" s="16"/>
    </row>
    <row r="731" spans="1:10" ht="90">
      <c r="A731" s="7">
        <v>730</v>
      </c>
      <c r="B731" s="147" t="s">
        <v>2258</v>
      </c>
      <c r="C731" s="178" t="s">
        <v>2259</v>
      </c>
      <c r="D731" s="95" t="s">
        <v>2274</v>
      </c>
      <c r="E731" s="96" t="s">
        <v>2275</v>
      </c>
      <c r="F731" s="75" t="s">
        <v>2276</v>
      </c>
      <c r="G731" s="96" t="s">
        <v>140</v>
      </c>
      <c r="H731" s="23">
        <v>2020</v>
      </c>
      <c r="I731" s="156" t="s">
        <v>2277</v>
      </c>
      <c r="J731" s="16"/>
    </row>
    <row r="732" spans="1:10" ht="78.75">
      <c r="A732" s="7">
        <v>731</v>
      </c>
      <c r="B732" s="147" t="s">
        <v>2258</v>
      </c>
      <c r="C732" s="178" t="s">
        <v>2259</v>
      </c>
      <c r="D732" s="95" t="s">
        <v>2278</v>
      </c>
      <c r="E732" s="96" t="s">
        <v>2268</v>
      </c>
      <c r="F732" s="75" t="s">
        <v>2279</v>
      </c>
      <c r="G732" s="96" t="s">
        <v>1149</v>
      </c>
      <c r="H732" s="23">
        <v>2021</v>
      </c>
      <c r="I732" s="156" t="s">
        <v>2280</v>
      </c>
      <c r="J732" s="16"/>
    </row>
    <row r="733" spans="1:10" ht="78.75">
      <c r="A733" s="7">
        <v>732</v>
      </c>
      <c r="B733" s="147" t="s">
        <v>2258</v>
      </c>
      <c r="C733" s="178" t="s">
        <v>2259</v>
      </c>
      <c r="D733" s="95" t="s">
        <v>2281</v>
      </c>
      <c r="E733" s="96" t="s">
        <v>2275</v>
      </c>
      <c r="F733" s="75" t="s">
        <v>2279</v>
      </c>
      <c r="G733" s="96" t="s">
        <v>620</v>
      </c>
      <c r="H733" s="23">
        <v>2021</v>
      </c>
      <c r="I733" s="156" t="s">
        <v>2282</v>
      </c>
      <c r="J733" s="16"/>
    </row>
    <row r="734" spans="1:10" ht="67.5">
      <c r="A734" s="7">
        <v>733</v>
      </c>
      <c r="B734" s="147" t="s">
        <v>2258</v>
      </c>
      <c r="C734" s="178" t="s">
        <v>2259</v>
      </c>
      <c r="D734" s="95" t="s">
        <v>2283</v>
      </c>
      <c r="E734" s="96" t="s">
        <v>2284</v>
      </c>
      <c r="F734" s="75" t="s">
        <v>2279</v>
      </c>
      <c r="G734" s="96" t="s">
        <v>620</v>
      </c>
      <c r="H734" s="23">
        <v>2021</v>
      </c>
      <c r="I734" s="156" t="s">
        <v>2285</v>
      </c>
      <c r="J734" s="16"/>
    </row>
    <row r="735" spans="1:10" ht="45">
      <c r="A735" s="7">
        <v>734</v>
      </c>
      <c r="B735" s="147" t="s">
        <v>2258</v>
      </c>
      <c r="C735" s="178" t="s">
        <v>2259</v>
      </c>
      <c r="D735" s="95" t="s">
        <v>2286</v>
      </c>
      <c r="E735" s="96" t="s">
        <v>2268</v>
      </c>
      <c r="F735" s="75" t="s">
        <v>2279</v>
      </c>
      <c r="G735" s="96" t="s">
        <v>157</v>
      </c>
      <c r="H735" s="23">
        <v>2021</v>
      </c>
      <c r="I735" s="156" t="s">
        <v>2287</v>
      </c>
      <c r="J735" s="16"/>
    </row>
    <row r="736" spans="1:10" ht="67.5">
      <c r="A736" s="7">
        <v>735</v>
      </c>
      <c r="B736" s="147" t="s">
        <v>2258</v>
      </c>
      <c r="C736" s="178" t="s">
        <v>2259</v>
      </c>
      <c r="D736" s="95" t="s">
        <v>2288</v>
      </c>
      <c r="E736" s="96" t="s">
        <v>2289</v>
      </c>
      <c r="F736" s="75" t="s">
        <v>2290</v>
      </c>
      <c r="G736" s="45" t="s">
        <v>381</v>
      </c>
      <c r="H736" s="23">
        <v>2021</v>
      </c>
      <c r="I736" s="156" t="s">
        <v>2291</v>
      </c>
      <c r="J736" s="16"/>
    </row>
    <row r="737" spans="1:10" ht="67.5">
      <c r="A737" s="7">
        <v>736</v>
      </c>
      <c r="B737" s="147" t="s">
        <v>2258</v>
      </c>
      <c r="C737" s="178" t="s">
        <v>2259</v>
      </c>
      <c r="D737" s="95" t="s">
        <v>2292</v>
      </c>
      <c r="E737" s="96" t="s">
        <v>2289</v>
      </c>
      <c r="F737" s="75" t="s">
        <v>2293</v>
      </c>
      <c r="G737" s="45" t="s">
        <v>381</v>
      </c>
      <c r="H737" s="23">
        <v>2021</v>
      </c>
      <c r="I737" s="156" t="s">
        <v>2294</v>
      </c>
      <c r="J737" s="16"/>
    </row>
    <row r="738" spans="1:10" ht="56.25">
      <c r="A738" s="7">
        <v>737</v>
      </c>
      <c r="B738" s="147" t="s">
        <v>2258</v>
      </c>
      <c r="C738" s="178" t="s">
        <v>2259</v>
      </c>
      <c r="D738" s="95" t="s">
        <v>2295</v>
      </c>
      <c r="E738" s="96" t="s">
        <v>2296</v>
      </c>
      <c r="F738" s="74" t="s">
        <v>2297</v>
      </c>
      <c r="G738" s="96" t="s">
        <v>400</v>
      </c>
      <c r="H738" s="23">
        <v>2022</v>
      </c>
      <c r="I738" s="156" t="s">
        <v>2298</v>
      </c>
      <c r="J738" s="16"/>
    </row>
    <row r="739" spans="1:10" ht="63">
      <c r="A739" s="7">
        <v>738</v>
      </c>
      <c r="B739" s="147" t="s">
        <v>2258</v>
      </c>
      <c r="C739" s="178" t="s">
        <v>2259</v>
      </c>
      <c r="D739" s="95" t="s">
        <v>2299</v>
      </c>
      <c r="E739" s="96" t="s">
        <v>2300</v>
      </c>
      <c r="F739" s="74" t="s">
        <v>2301</v>
      </c>
      <c r="G739" s="96" t="s">
        <v>400</v>
      </c>
      <c r="H739" s="23">
        <v>2022</v>
      </c>
      <c r="I739" s="156" t="s">
        <v>2302</v>
      </c>
      <c r="J739" s="16"/>
    </row>
    <row r="740" spans="1:10" ht="56.25">
      <c r="A740" s="7">
        <v>739</v>
      </c>
      <c r="B740" s="147" t="s">
        <v>2258</v>
      </c>
      <c r="C740" s="178" t="s">
        <v>2259</v>
      </c>
      <c r="D740" s="95" t="s">
        <v>2303</v>
      </c>
      <c r="E740" s="96" t="s">
        <v>2268</v>
      </c>
      <c r="F740" s="74" t="s">
        <v>2301</v>
      </c>
      <c r="G740" s="45" t="s">
        <v>189</v>
      </c>
      <c r="H740" s="23">
        <v>2022</v>
      </c>
      <c r="I740" s="156" t="s">
        <v>2304</v>
      </c>
      <c r="J740" s="16"/>
    </row>
    <row r="741" spans="1:10" ht="78.75">
      <c r="A741" s="7">
        <v>740</v>
      </c>
      <c r="B741" s="147" t="s">
        <v>2258</v>
      </c>
      <c r="C741" s="178" t="s">
        <v>2259</v>
      </c>
      <c r="D741" s="95" t="s">
        <v>2305</v>
      </c>
      <c r="E741" s="96" t="s">
        <v>2306</v>
      </c>
      <c r="F741" s="74" t="s">
        <v>2301</v>
      </c>
      <c r="G741" s="45" t="s">
        <v>189</v>
      </c>
      <c r="H741" s="23">
        <v>2022</v>
      </c>
      <c r="I741" s="156" t="s">
        <v>2307</v>
      </c>
      <c r="J741" s="16"/>
    </row>
    <row r="742" spans="1:10" ht="56.25">
      <c r="A742" s="7">
        <v>741</v>
      </c>
      <c r="B742" s="147" t="s">
        <v>2258</v>
      </c>
      <c r="C742" s="178" t="s">
        <v>2259</v>
      </c>
      <c r="D742" s="95" t="s">
        <v>2308</v>
      </c>
      <c r="E742" s="96" t="s">
        <v>2284</v>
      </c>
      <c r="F742" s="74" t="s">
        <v>2301</v>
      </c>
      <c r="G742" s="45" t="s">
        <v>206</v>
      </c>
      <c r="H742" s="23">
        <v>2022</v>
      </c>
      <c r="I742" s="156" t="s">
        <v>2309</v>
      </c>
      <c r="J742" s="16"/>
    </row>
    <row r="743" spans="1:10" ht="63">
      <c r="A743" s="7">
        <v>742</v>
      </c>
      <c r="B743" s="147" t="s">
        <v>2258</v>
      </c>
      <c r="C743" s="178" t="s">
        <v>2259</v>
      </c>
      <c r="D743" s="95" t="s">
        <v>2310</v>
      </c>
      <c r="E743" s="96" t="s">
        <v>2311</v>
      </c>
      <c r="F743" s="74" t="s">
        <v>2301</v>
      </c>
      <c r="G743" s="96" t="s">
        <v>436</v>
      </c>
      <c r="H743" s="23">
        <v>2022</v>
      </c>
      <c r="I743" s="156" t="s">
        <v>2312</v>
      </c>
      <c r="J743" s="16"/>
    </row>
    <row r="744" spans="1:10" ht="63">
      <c r="A744" s="7">
        <v>743</v>
      </c>
      <c r="B744" s="147" t="s">
        <v>2258</v>
      </c>
      <c r="C744" s="178" t="s">
        <v>2259</v>
      </c>
      <c r="D744" s="95" t="s">
        <v>2313</v>
      </c>
      <c r="E744" s="96" t="s">
        <v>2311</v>
      </c>
      <c r="F744" s="74" t="s">
        <v>2301</v>
      </c>
      <c r="G744" s="96" t="s">
        <v>436</v>
      </c>
      <c r="H744" s="23">
        <v>2022</v>
      </c>
      <c r="I744" s="156" t="s">
        <v>2314</v>
      </c>
      <c r="J744" s="16"/>
    </row>
    <row r="745" spans="1:10" ht="78.75">
      <c r="A745" s="7">
        <v>744</v>
      </c>
      <c r="B745" s="147" t="s">
        <v>2258</v>
      </c>
      <c r="C745" s="178" t="s">
        <v>2259</v>
      </c>
      <c r="D745" s="95" t="s">
        <v>2315</v>
      </c>
      <c r="E745" s="96" t="s">
        <v>2289</v>
      </c>
      <c r="F745" s="74" t="s">
        <v>2301</v>
      </c>
      <c r="G745" s="96" t="s">
        <v>436</v>
      </c>
      <c r="H745" s="23">
        <v>2022</v>
      </c>
      <c r="I745" s="156" t="s">
        <v>2316</v>
      </c>
      <c r="J745" s="16"/>
    </row>
    <row r="746" spans="1:10" ht="56.25">
      <c r="A746" s="7">
        <v>745</v>
      </c>
      <c r="B746" s="147" t="s">
        <v>2258</v>
      </c>
      <c r="C746" s="178" t="s">
        <v>2259</v>
      </c>
      <c r="D746" s="95" t="s">
        <v>2317</v>
      </c>
      <c r="E746" s="96" t="s">
        <v>2318</v>
      </c>
      <c r="F746" s="74" t="s">
        <v>2301</v>
      </c>
      <c r="G746" s="45" t="s">
        <v>219</v>
      </c>
      <c r="H746" s="23">
        <v>2023</v>
      </c>
      <c r="I746" s="156" t="s">
        <v>2319</v>
      </c>
      <c r="J746" s="16"/>
    </row>
    <row r="747" spans="1:10" ht="78.75">
      <c r="A747" s="7">
        <v>746</v>
      </c>
      <c r="B747" s="147" t="s">
        <v>2258</v>
      </c>
      <c r="C747" s="178" t="s">
        <v>2259</v>
      </c>
      <c r="D747" s="95" t="s">
        <v>2320</v>
      </c>
      <c r="E747" s="96" t="s">
        <v>2289</v>
      </c>
      <c r="F747" s="74" t="s">
        <v>2301</v>
      </c>
      <c r="G747" s="45" t="s">
        <v>571</v>
      </c>
      <c r="H747" s="23">
        <v>2023</v>
      </c>
      <c r="I747" s="156" t="s">
        <v>2321</v>
      </c>
      <c r="J747" s="16"/>
    </row>
    <row r="748" spans="1:10" ht="63">
      <c r="A748" s="7">
        <v>747</v>
      </c>
      <c r="B748" s="147" t="s">
        <v>2258</v>
      </c>
      <c r="C748" s="178" t="s">
        <v>2322</v>
      </c>
      <c r="D748" s="95" t="s">
        <v>2323</v>
      </c>
      <c r="E748" s="96" t="s">
        <v>2324</v>
      </c>
      <c r="F748" s="75" t="s">
        <v>2325</v>
      </c>
      <c r="G748" s="96" t="s">
        <v>2326</v>
      </c>
      <c r="H748" s="23">
        <v>2017</v>
      </c>
      <c r="I748" s="156" t="s">
        <v>2327</v>
      </c>
      <c r="J748" s="16"/>
    </row>
    <row r="749" spans="1:10" ht="63">
      <c r="A749" s="7">
        <v>748</v>
      </c>
      <c r="B749" s="147" t="s">
        <v>2258</v>
      </c>
      <c r="C749" s="178" t="s">
        <v>2322</v>
      </c>
      <c r="D749" s="95" t="s">
        <v>2328</v>
      </c>
      <c r="E749" s="96" t="s">
        <v>2329</v>
      </c>
      <c r="F749" s="75" t="s">
        <v>2330</v>
      </c>
      <c r="G749" s="124" t="s">
        <v>245</v>
      </c>
      <c r="H749" s="23">
        <v>2017</v>
      </c>
      <c r="I749" s="156" t="s">
        <v>2331</v>
      </c>
      <c r="J749" s="16"/>
    </row>
    <row r="750" spans="1:10" ht="90">
      <c r="A750" s="7">
        <v>749</v>
      </c>
      <c r="B750" s="147" t="s">
        <v>2258</v>
      </c>
      <c r="C750" s="178" t="s">
        <v>2322</v>
      </c>
      <c r="D750" s="95" t="s">
        <v>2332</v>
      </c>
      <c r="E750" s="96" t="s">
        <v>2333</v>
      </c>
      <c r="F750" s="75" t="s">
        <v>2334</v>
      </c>
      <c r="G750" s="96" t="s">
        <v>24</v>
      </c>
      <c r="H750" s="23">
        <v>2018</v>
      </c>
      <c r="I750" s="156" t="s">
        <v>2335</v>
      </c>
      <c r="J750" s="16"/>
    </row>
    <row r="751" spans="1:10" ht="92.25" customHeight="1">
      <c r="A751" s="7">
        <v>750</v>
      </c>
      <c r="B751" s="147" t="s">
        <v>2258</v>
      </c>
      <c r="C751" s="178" t="s">
        <v>2322</v>
      </c>
      <c r="D751" s="95" t="s">
        <v>2336</v>
      </c>
      <c r="E751" s="96" t="s">
        <v>2337</v>
      </c>
      <c r="F751" s="75" t="s">
        <v>2338</v>
      </c>
      <c r="G751" s="96" t="s">
        <v>28</v>
      </c>
      <c r="H751" s="23">
        <v>2018</v>
      </c>
      <c r="I751" s="156" t="s">
        <v>2339</v>
      </c>
      <c r="J751" s="16"/>
    </row>
    <row r="752" spans="1:10" ht="153">
      <c r="A752" s="7">
        <v>751</v>
      </c>
      <c r="B752" s="147" t="s">
        <v>2258</v>
      </c>
      <c r="C752" s="178" t="s">
        <v>2322</v>
      </c>
      <c r="D752" s="95" t="s">
        <v>2340</v>
      </c>
      <c r="E752" s="96" t="s">
        <v>2341</v>
      </c>
      <c r="F752" s="75" t="s">
        <v>2342</v>
      </c>
      <c r="G752" s="96" t="s">
        <v>49</v>
      </c>
      <c r="H752" s="23">
        <v>2018</v>
      </c>
      <c r="I752" s="156" t="s">
        <v>2343</v>
      </c>
      <c r="J752" s="16"/>
    </row>
    <row r="753" spans="1:10" ht="90.75" customHeight="1">
      <c r="A753" s="7">
        <v>752</v>
      </c>
      <c r="B753" s="147" t="s">
        <v>2258</v>
      </c>
      <c r="C753" s="178" t="s">
        <v>2322</v>
      </c>
      <c r="D753" s="95" t="s">
        <v>2344</v>
      </c>
      <c r="E753" s="96" t="s">
        <v>2341</v>
      </c>
      <c r="F753" s="76" t="s">
        <v>2345</v>
      </c>
      <c r="G753" s="96" t="s">
        <v>49</v>
      </c>
      <c r="H753" s="23">
        <v>2018</v>
      </c>
      <c r="I753" s="156" t="s">
        <v>2346</v>
      </c>
      <c r="J753" s="16"/>
    </row>
    <row r="754" spans="1:10" ht="63.75">
      <c r="A754" s="7">
        <v>753</v>
      </c>
      <c r="B754" s="147" t="s">
        <v>2258</v>
      </c>
      <c r="C754" s="178" t="s">
        <v>2322</v>
      </c>
      <c r="D754" s="95" t="s">
        <v>2347</v>
      </c>
      <c r="E754" s="96" t="s">
        <v>2348</v>
      </c>
      <c r="F754" s="76" t="s">
        <v>2349</v>
      </c>
      <c r="G754" s="96" t="s">
        <v>54</v>
      </c>
      <c r="H754" s="23">
        <v>2018</v>
      </c>
      <c r="I754" s="156" t="s">
        <v>2350</v>
      </c>
      <c r="J754" s="16"/>
    </row>
    <row r="755" spans="1:10" ht="67.5">
      <c r="A755" s="7">
        <v>754</v>
      </c>
      <c r="B755" s="147" t="s">
        <v>2258</v>
      </c>
      <c r="C755" s="178" t="s">
        <v>2322</v>
      </c>
      <c r="D755" s="95" t="s">
        <v>2351</v>
      </c>
      <c r="E755" s="96" t="s">
        <v>2333</v>
      </c>
      <c r="F755" s="76" t="s">
        <v>2352</v>
      </c>
      <c r="G755" s="86" t="s">
        <v>926</v>
      </c>
      <c r="H755" s="23">
        <v>2020</v>
      </c>
      <c r="I755" s="156" t="s">
        <v>2353</v>
      </c>
      <c r="J755" s="16"/>
    </row>
    <row r="756" spans="1:10" ht="83.25" customHeight="1">
      <c r="A756" s="7">
        <v>755</v>
      </c>
      <c r="B756" s="147" t="s">
        <v>2258</v>
      </c>
      <c r="C756" s="178" t="s">
        <v>2322</v>
      </c>
      <c r="D756" s="95" t="s">
        <v>2354</v>
      </c>
      <c r="E756" s="96" t="s">
        <v>2355</v>
      </c>
      <c r="F756" s="76" t="s">
        <v>2356</v>
      </c>
      <c r="G756" s="45" t="s">
        <v>109</v>
      </c>
      <c r="H756" s="23">
        <v>2020</v>
      </c>
      <c r="I756" s="156" t="s">
        <v>2357</v>
      </c>
      <c r="J756" s="16"/>
    </row>
    <row r="757" spans="1:10" ht="67.5">
      <c r="A757" s="7">
        <v>756</v>
      </c>
      <c r="B757" s="147" t="s">
        <v>2258</v>
      </c>
      <c r="C757" s="178" t="s">
        <v>2322</v>
      </c>
      <c r="D757" s="95" t="s">
        <v>2358</v>
      </c>
      <c r="E757" s="96" t="s">
        <v>2341</v>
      </c>
      <c r="F757" s="76" t="s">
        <v>2356</v>
      </c>
      <c r="G757" s="86" t="s">
        <v>113</v>
      </c>
      <c r="H757" s="23">
        <v>2020</v>
      </c>
      <c r="I757" s="156" t="s">
        <v>2359</v>
      </c>
      <c r="J757" s="16"/>
    </row>
    <row r="758" spans="1:10" ht="67.5">
      <c r="A758" s="7">
        <v>757</v>
      </c>
      <c r="B758" s="147" t="s">
        <v>2258</v>
      </c>
      <c r="C758" s="178" t="s">
        <v>2322</v>
      </c>
      <c r="D758" s="95" t="s">
        <v>2360</v>
      </c>
      <c r="E758" s="96" t="s">
        <v>2341</v>
      </c>
      <c r="F758" s="76" t="s">
        <v>2361</v>
      </c>
      <c r="G758" s="86" t="s">
        <v>113</v>
      </c>
      <c r="H758" s="23">
        <v>2020</v>
      </c>
      <c r="I758" s="156" t="s">
        <v>2362</v>
      </c>
      <c r="J758" s="16"/>
    </row>
    <row r="759" spans="1:10" ht="67.5">
      <c r="A759" s="7">
        <v>758</v>
      </c>
      <c r="B759" s="147" t="s">
        <v>2258</v>
      </c>
      <c r="C759" s="178" t="s">
        <v>2322</v>
      </c>
      <c r="D759" s="95" t="s">
        <v>2363</v>
      </c>
      <c r="E759" s="96" t="s">
        <v>2333</v>
      </c>
      <c r="F759" s="76" t="s">
        <v>2364</v>
      </c>
      <c r="G759" s="86" t="s">
        <v>125</v>
      </c>
      <c r="H759" s="23">
        <v>2020</v>
      </c>
      <c r="I759" s="156" t="s">
        <v>2365</v>
      </c>
      <c r="J759" s="16"/>
    </row>
    <row r="760" spans="1:10" ht="90">
      <c r="A760" s="7">
        <v>759</v>
      </c>
      <c r="B760" s="147" t="s">
        <v>2258</v>
      </c>
      <c r="C760" s="178" t="s">
        <v>2322</v>
      </c>
      <c r="D760" s="95" t="s">
        <v>2366</v>
      </c>
      <c r="E760" s="96" t="s">
        <v>2355</v>
      </c>
      <c r="F760" s="76" t="s">
        <v>2356</v>
      </c>
      <c r="G760" s="86" t="s">
        <v>125</v>
      </c>
      <c r="H760" s="23">
        <v>2020</v>
      </c>
      <c r="I760" s="156" t="s">
        <v>2367</v>
      </c>
      <c r="J760" s="16"/>
    </row>
    <row r="761" spans="1:10" ht="67.5">
      <c r="A761" s="7">
        <v>760</v>
      </c>
      <c r="B761" s="147" t="s">
        <v>2258</v>
      </c>
      <c r="C761" s="178" t="s">
        <v>2322</v>
      </c>
      <c r="D761" s="95" t="s">
        <v>2368</v>
      </c>
      <c r="E761" s="96" t="s">
        <v>2369</v>
      </c>
      <c r="F761" s="76" t="s">
        <v>2370</v>
      </c>
      <c r="G761" s="96" t="s">
        <v>140</v>
      </c>
      <c r="H761" s="23">
        <v>2020</v>
      </c>
      <c r="I761" s="156" t="s">
        <v>2371</v>
      </c>
      <c r="J761" s="16"/>
    </row>
    <row r="762" spans="1:10" ht="78.75">
      <c r="A762" s="7">
        <v>761</v>
      </c>
      <c r="B762" s="182" t="s">
        <v>2258</v>
      </c>
      <c r="C762" s="179" t="s">
        <v>2322</v>
      </c>
      <c r="D762" s="95" t="s">
        <v>2372</v>
      </c>
      <c r="E762" s="95" t="s">
        <v>2373</v>
      </c>
      <c r="F762" s="141" t="s">
        <v>2374</v>
      </c>
      <c r="G762" s="95" t="s">
        <v>148</v>
      </c>
      <c r="H762" s="142">
        <v>2021</v>
      </c>
      <c r="I762" s="157" t="s">
        <v>2375</v>
      </c>
      <c r="J762" s="143" t="s">
        <v>2468</v>
      </c>
    </row>
    <row r="763" spans="1:10" ht="90">
      <c r="A763" s="7">
        <v>762</v>
      </c>
      <c r="B763" s="147" t="s">
        <v>2258</v>
      </c>
      <c r="C763" s="178" t="s">
        <v>2322</v>
      </c>
      <c r="D763" s="95" t="s">
        <v>2377</v>
      </c>
      <c r="E763" s="96" t="s">
        <v>2378</v>
      </c>
      <c r="F763" s="76" t="s">
        <v>2356</v>
      </c>
      <c r="G763" s="96" t="s">
        <v>148</v>
      </c>
      <c r="H763" s="23">
        <v>2021</v>
      </c>
      <c r="I763" s="156" t="s">
        <v>2379</v>
      </c>
      <c r="J763" s="16"/>
    </row>
    <row r="764" spans="1:10" ht="78.75">
      <c r="A764" s="7">
        <v>763</v>
      </c>
      <c r="B764" s="147" t="s">
        <v>2258</v>
      </c>
      <c r="C764" s="178" t="s">
        <v>2322</v>
      </c>
      <c r="D764" s="95" t="s">
        <v>2380</v>
      </c>
      <c r="E764" s="96" t="s">
        <v>2341</v>
      </c>
      <c r="F764" s="76" t="s">
        <v>2381</v>
      </c>
      <c r="G764" s="96" t="s">
        <v>148</v>
      </c>
      <c r="H764" s="23">
        <v>2021</v>
      </c>
      <c r="I764" s="156" t="s">
        <v>2382</v>
      </c>
      <c r="J764" s="16"/>
    </row>
    <row r="765" spans="1:10" ht="67.5">
      <c r="A765" s="7">
        <v>764</v>
      </c>
      <c r="B765" s="147" t="s">
        <v>2258</v>
      </c>
      <c r="C765" s="178" t="s">
        <v>2322</v>
      </c>
      <c r="D765" s="95" t="s">
        <v>2383</v>
      </c>
      <c r="E765" s="96" t="s">
        <v>2384</v>
      </c>
      <c r="F765" s="76" t="s">
        <v>2385</v>
      </c>
      <c r="G765" s="96" t="s">
        <v>152</v>
      </c>
      <c r="H765" s="23">
        <v>2021</v>
      </c>
      <c r="I765" s="156" t="s">
        <v>2386</v>
      </c>
      <c r="J765" s="16"/>
    </row>
    <row r="766" spans="1:10" ht="89.25">
      <c r="A766" s="7">
        <v>765</v>
      </c>
      <c r="B766" s="147" t="s">
        <v>2258</v>
      </c>
      <c r="C766" s="178" t="s">
        <v>2322</v>
      </c>
      <c r="D766" s="95" t="s">
        <v>2387</v>
      </c>
      <c r="E766" s="96" t="s">
        <v>2388</v>
      </c>
      <c r="F766" s="76" t="s">
        <v>2389</v>
      </c>
      <c r="G766" s="96" t="s">
        <v>152</v>
      </c>
      <c r="H766" s="23">
        <v>2021</v>
      </c>
      <c r="I766" s="156" t="s">
        <v>2390</v>
      </c>
      <c r="J766" s="16"/>
    </row>
    <row r="767" spans="1:10" ht="78.75">
      <c r="A767" s="7">
        <v>766</v>
      </c>
      <c r="B767" s="147" t="s">
        <v>2258</v>
      </c>
      <c r="C767" s="178" t="s">
        <v>2322</v>
      </c>
      <c r="D767" s="95" t="s">
        <v>2391</v>
      </c>
      <c r="E767" s="96" t="s">
        <v>2392</v>
      </c>
      <c r="F767" s="76" t="s">
        <v>2393</v>
      </c>
      <c r="G767" s="96" t="s">
        <v>1149</v>
      </c>
      <c r="H767" s="23">
        <v>2021</v>
      </c>
      <c r="I767" s="156" t="s">
        <v>2394</v>
      </c>
      <c r="J767" s="16"/>
    </row>
    <row r="768" spans="1:10" ht="67.5">
      <c r="A768" s="7">
        <v>767</v>
      </c>
      <c r="B768" s="147" t="s">
        <v>2258</v>
      </c>
      <c r="C768" s="178" t="s">
        <v>2322</v>
      </c>
      <c r="D768" s="95" t="s">
        <v>2395</v>
      </c>
      <c r="E768" s="96" t="s">
        <v>2373</v>
      </c>
      <c r="F768" s="76" t="s">
        <v>2396</v>
      </c>
      <c r="G768" s="96" t="s">
        <v>1149</v>
      </c>
      <c r="H768" s="23">
        <v>2021</v>
      </c>
      <c r="I768" s="156" t="s">
        <v>2397</v>
      </c>
      <c r="J768" s="16"/>
    </row>
    <row r="769" spans="1:10" ht="63">
      <c r="A769" s="7">
        <v>768</v>
      </c>
      <c r="B769" s="147" t="s">
        <v>2258</v>
      </c>
      <c r="C769" s="178" t="s">
        <v>2322</v>
      </c>
      <c r="D769" s="95" t="s">
        <v>2398</v>
      </c>
      <c r="E769" s="96" t="s">
        <v>2399</v>
      </c>
      <c r="F769" s="76" t="s">
        <v>2400</v>
      </c>
      <c r="G769" s="96" t="s">
        <v>620</v>
      </c>
      <c r="H769" s="23">
        <v>2021</v>
      </c>
      <c r="I769" s="156" t="s">
        <v>2401</v>
      </c>
      <c r="J769" s="16"/>
    </row>
    <row r="770" spans="1:10" ht="63">
      <c r="A770" s="7">
        <v>769</v>
      </c>
      <c r="B770" s="147" t="s">
        <v>2258</v>
      </c>
      <c r="C770" s="178" t="s">
        <v>2322</v>
      </c>
      <c r="D770" s="95" t="s">
        <v>2402</v>
      </c>
      <c r="E770" s="96" t="s">
        <v>2403</v>
      </c>
      <c r="F770" s="76" t="s">
        <v>2404</v>
      </c>
      <c r="G770" s="96" t="s">
        <v>620</v>
      </c>
      <c r="H770" s="23">
        <v>2021</v>
      </c>
      <c r="I770" s="156" t="s">
        <v>2405</v>
      </c>
      <c r="J770" s="16"/>
    </row>
    <row r="771" spans="1:10" ht="63">
      <c r="A771" s="7">
        <v>770</v>
      </c>
      <c r="B771" s="147" t="s">
        <v>2258</v>
      </c>
      <c r="C771" s="178" t="s">
        <v>2322</v>
      </c>
      <c r="D771" s="95" t="s">
        <v>2406</v>
      </c>
      <c r="E771" s="96" t="s">
        <v>2407</v>
      </c>
      <c r="F771" s="76" t="s">
        <v>2408</v>
      </c>
      <c r="G771" s="96" t="s">
        <v>620</v>
      </c>
      <c r="H771" s="23">
        <v>2021</v>
      </c>
      <c r="I771" s="156" t="s">
        <v>2409</v>
      </c>
      <c r="J771" s="16"/>
    </row>
    <row r="772" spans="1:10" ht="67.5">
      <c r="A772" s="7">
        <v>771</v>
      </c>
      <c r="B772" s="147" t="s">
        <v>2258</v>
      </c>
      <c r="C772" s="178" t="s">
        <v>2322</v>
      </c>
      <c r="D772" s="95" t="s">
        <v>2410</v>
      </c>
      <c r="E772" s="96" t="s">
        <v>2341</v>
      </c>
      <c r="F772" s="76" t="s">
        <v>2411</v>
      </c>
      <c r="G772" s="96" t="s">
        <v>620</v>
      </c>
      <c r="H772" s="23">
        <v>2021</v>
      </c>
      <c r="I772" s="156" t="s">
        <v>2412</v>
      </c>
      <c r="J772" s="16"/>
    </row>
    <row r="773" spans="1:10" ht="78.75">
      <c r="A773" s="7">
        <v>772</v>
      </c>
      <c r="B773" s="147" t="s">
        <v>2258</v>
      </c>
      <c r="C773" s="178" t="s">
        <v>2322</v>
      </c>
      <c r="D773" s="95" t="s">
        <v>2413</v>
      </c>
      <c r="E773" s="96" t="s">
        <v>2414</v>
      </c>
      <c r="F773" s="76" t="s">
        <v>2361</v>
      </c>
      <c r="G773" s="96" t="s">
        <v>157</v>
      </c>
      <c r="H773" s="23">
        <v>2021</v>
      </c>
      <c r="I773" s="156" t="s">
        <v>2415</v>
      </c>
      <c r="J773" s="16"/>
    </row>
    <row r="774" spans="1:10" ht="63">
      <c r="A774" s="7">
        <v>773</v>
      </c>
      <c r="B774" s="147" t="s">
        <v>2258</v>
      </c>
      <c r="C774" s="178" t="s">
        <v>2322</v>
      </c>
      <c r="D774" s="95" t="s">
        <v>2416</v>
      </c>
      <c r="E774" s="96" t="s">
        <v>2384</v>
      </c>
      <c r="F774" s="76" t="s">
        <v>2361</v>
      </c>
      <c r="G774" s="45" t="s">
        <v>381</v>
      </c>
      <c r="H774" s="23">
        <v>2021</v>
      </c>
      <c r="I774" s="156" t="s">
        <v>2417</v>
      </c>
      <c r="J774" s="16"/>
    </row>
    <row r="775" spans="1:10" ht="89.25">
      <c r="A775" s="7">
        <v>774</v>
      </c>
      <c r="B775" s="147" t="s">
        <v>2258</v>
      </c>
      <c r="C775" s="178" t="s">
        <v>2322</v>
      </c>
      <c r="D775" s="95" t="s">
        <v>2418</v>
      </c>
      <c r="E775" s="96" t="s">
        <v>2341</v>
      </c>
      <c r="F775" s="76" t="s">
        <v>2419</v>
      </c>
      <c r="G775" s="96" t="s">
        <v>654</v>
      </c>
      <c r="H775" s="23">
        <v>2022</v>
      </c>
      <c r="I775" s="156" t="s">
        <v>2420</v>
      </c>
      <c r="J775" s="16"/>
    </row>
    <row r="776" spans="1:10" ht="67.5">
      <c r="A776" s="7">
        <v>775</v>
      </c>
      <c r="B776" s="147" t="s">
        <v>2258</v>
      </c>
      <c r="C776" s="178" t="s">
        <v>2322</v>
      </c>
      <c r="D776" s="95" t="s">
        <v>2421</v>
      </c>
      <c r="E776" s="96" t="s">
        <v>2384</v>
      </c>
      <c r="F776" s="76" t="s">
        <v>2356</v>
      </c>
      <c r="G776" s="96" t="s">
        <v>654</v>
      </c>
      <c r="H776" s="23">
        <v>2022</v>
      </c>
      <c r="I776" s="156" t="s">
        <v>2422</v>
      </c>
      <c r="J776" s="16"/>
    </row>
    <row r="777" spans="1:10" ht="89.25">
      <c r="A777" s="7">
        <v>776</v>
      </c>
      <c r="B777" s="147" t="s">
        <v>2258</v>
      </c>
      <c r="C777" s="178" t="s">
        <v>2322</v>
      </c>
      <c r="D777" s="95" t="s">
        <v>2423</v>
      </c>
      <c r="E777" s="96" t="s">
        <v>2424</v>
      </c>
      <c r="F777" s="76" t="s">
        <v>2419</v>
      </c>
      <c r="G777" s="96" t="s">
        <v>400</v>
      </c>
      <c r="H777" s="23">
        <v>2022</v>
      </c>
      <c r="I777" s="156" t="s">
        <v>2425</v>
      </c>
      <c r="J777" s="16"/>
    </row>
    <row r="778" spans="1:10" ht="78.75">
      <c r="A778" s="7">
        <v>777</v>
      </c>
      <c r="B778" s="147" t="s">
        <v>2258</v>
      </c>
      <c r="C778" s="178" t="s">
        <v>2322</v>
      </c>
      <c r="D778" s="95" t="s">
        <v>2426</v>
      </c>
      <c r="E778" s="96" t="s">
        <v>2427</v>
      </c>
      <c r="F778" s="76" t="s">
        <v>2428</v>
      </c>
      <c r="G778" s="45" t="s">
        <v>662</v>
      </c>
      <c r="H778" s="23">
        <v>2022</v>
      </c>
      <c r="I778" s="156" t="s">
        <v>2429</v>
      </c>
      <c r="J778" s="16"/>
    </row>
    <row r="779" spans="1:10" ht="63">
      <c r="A779" s="7">
        <v>778</v>
      </c>
      <c r="B779" s="147" t="s">
        <v>2258</v>
      </c>
      <c r="C779" s="178" t="s">
        <v>2322</v>
      </c>
      <c r="D779" s="95" t="s">
        <v>2430</v>
      </c>
      <c r="E779" s="96" t="s">
        <v>2431</v>
      </c>
      <c r="F779" s="74" t="s">
        <v>2432</v>
      </c>
      <c r="G779" s="45" t="s">
        <v>662</v>
      </c>
      <c r="H779" s="23">
        <v>2022</v>
      </c>
      <c r="I779" s="156" t="s">
        <v>2433</v>
      </c>
      <c r="J779" s="16"/>
    </row>
    <row r="780" spans="1:10" ht="78.75">
      <c r="A780" s="7">
        <v>779</v>
      </c>
      <c r="B780" s="147" t="s">
        <v>2258</v>
      </c>
      <c r="C780" s="178" t="s">
        <v>2322</v>
      </c>
      <c r="D780" s="95" t="s">
        <v>2434</v>
      </c>
      <c r="E780" s="96" t="s">
        <v>2435</v>
      </c>
      <c r="F780" s="76" t="s">
        <v>2393</v>
      </c>
      <c r="G780" s="45" t="s">
        <v>189</v>
      </c>
      <c r="H780" s="23">
        <v>2022</v>
      </c>
      <c r="I780" s="156" t="s">
        <v>2436</v>
      </c>
      <c r="J780" s="16"/>
    </row>
    <row r="781" spans="1:10" ht="78.75">
      <c r="A781" s="7">
        <v>780</v>
      </c>
      <c r="B781" s="147" t="s">
        <v>2258</v>
      </c>
      <c r="C781" s="178" t="s">
        <v>2322</v>
      </c>
      <c r="D781" s="95" t="s">
        <v>2437</v>
      </c>
      <c r="E781" s="96" t="s">
        <v>2341</v>
      </c>
      <c r="F781" s="76" t="s">
        <v>2361</v>
      </c>
      <c r="G781" s="45" t="s">
        <v>189</v>
      </c>
      <c r="H781" s="23">
        <v>2022</v>
      </c>
      <c r="I781" s="156" t="s">
        <v>2438</v>
      </c>
      <c r="J781" s="16"/>
    </row>
    <row r="782" spans="1:10" ht="78.75">
      <c r="A782" s="7">
        <v>781</v>
      </c>
      <c r="B782" s="147" t="s">
        <v>2258</v>
      </c>
      <c r="C782" s="178" t="s">
        <v>2322</v>
      </c>
      <c r="D782" s="95" t="s">
        <v>2439</v>
      </c>
      <c r="E782" s="96" t="s">
        <v>2440</v>
      </c>
      <c r="F782" s="76" t="s">
        <v>2361</v>
      </c>
      <c r="G782" s="45" t="s">
        <v>206</v>
      </c>
      <c r="H782" s="23">
        <v>2022</v>
      </c>
      <c r="I782" s="156" t="s">
        <v>2441</v>
      </c>
      <c r="J782" s="16"/>
    </row>
    <row r="783" spans="1:10" ht="67.5">
      <c r="A783" s="7">
        <v>782</v>
      </c>
      <c r="B783" s="147" t="s">
        <v>2258</v>
      </c>
      <c r="C783" s="178" t="s">
        <v>2322</v>
      </c>
      <c r="D783" s="95" t="s">
        <v>2442</v>
      </c>
      <c r="E783" s="96" t="s">
        <v>2384</v>
      </c>
      <c r="F783" s="76" t="s">
        <v>2443</v>
      </c>
      <c r="G783" s="45" t="s">
        <v>206</v>
      </c>
      <c r="H783" s="23">
        <v>2022</v>
      </c>
      <c r="I783" s="156" t="s">
        <v>2444</v>
      </c>
      <c r="J783" s="16"/>
    </row>
    <row r="784" spans="1:10" ht="67.5">
      <c r="A784" s="7">
        <v>783</v>
      </c>
      <c r="B784" s="147" t="s">
        <v>2258</v>
      </c>
      <c r="C784" s="178" t="s">
        <v>2322</v>
      </c>
      <c r="D784" s="95" t="s">
        <v>2347</v>
      </c>
      <c r="E784" s="96" t="s">
        <v>2445</v>
      </c>
      <c r="F784" s="76" t="s">
        <v>2361</v>
      </c>
      <c r="G784" s="96" t="s">
        <v>879</v>
      </c>
      <c r="H784" s="23">
        <v>2023</v>
      </c>
      <c r="I784" s="156" t="s">
        <v>2446</v>
      </c>
      <c r="J784" s="16"/>
    </row>
    <row r="785" spans="1:10" ht="78.75">
      <c r="A785" s="7">
        <v>784</v>
      </c>
      <c r="B785" s="147" t="s">
        <v>2258</v>
      </c>
      <c r="C785" s="178" t="s">
        <v>2322</v>
      </c>
      <c r="D785" s="95" t="s">
        <v>2447</v>
      </c>
      <c r="E785" s="96" t="s">
        <v>2448</v>
      </c>
      <c r="F785" s="76" t="s">
        <v>2449</v>
      </c>
      <c r="G785" s="96" t="s">
        <v>879</v>
      </c>
      <c r="H785" s="23">
        <v>2023</v>
      </c>
      <c r="I785" s="156" t="s">
        <v>2450</v>
      </c>
      <c r="J785" s="16"/>
    </row>
    <row r="786" spans="1:10" ht="89.25">
      <c r="A786" s="7">
        <v>785</v>
      </c>
      <c r="B786" s="147" t="s">
        <v>2258</v>
      </c>
      <c r="C786" s="178" t="s">
        <v>2322</v>
      </c>
      <c r="D786" s="95" t="s">
        <v>2451</v>
      </c>
      <c r="E786" s="96" t="s">
        <v>2452</v>
      </c>
      <c r="F786" s="76" t="s">
        <v>2453</v>
      </c>
      <c r="G786" s="96" t="s">
        <v>215</v>
      </c>
      <c r="H786" s="23">
        <v>2023</v>
      </c>
      <c r="I786" s="156" t="s">
        <v>2454</v>
      </c>
      <c r="J786" s="16"/>
    </row>
    <row r="787" spans="1:10" ht="63">
      <c r="A787" s="7">
        <v>786</v>
      </c>
      <c r="B787" s="147" t="s">
        <v>2258</v>
      </c>
      <c r="C787" s="178" t="s">
        <v>2322</v>
      </c>
      <c r="D787" s="95" t="s">
        <v>2455</v>
      </c>
      <c r="E787" s="96" t="s">
        <v>2448</v>
      </c>
      <c r="F787" s="76" t="s">
        <v>2356</v>
      </c>
      <c r="G787" s="45" t="s">
        <v>219</v>
      </c>
      <c r="H787" s="23">
        <v>2023</v>
      </c>
      <c r="I787" s="156" t="s">
        <v>2456</v>
      </c>
      <c r="J787" s="16"/>
    </row>
    <row r="788" spans="1:10" ht="63">
      <c r="A788" s="7">
        <v>787</v>
      </c>
      <c r="B788" s="147" t="s">
        <v>2258</v>
      </c>
      <c r="C788" s="178" t="s">
        <v>2322</v>
      </c>
      <c r="D788" s="95" t="s">
        <v>2457</v>
      </c>
      <c r="E788" s="96" t="s">
        <v>2403</v>
      </c>
      <c r="F788" s="74" t="s">
        <v>2432</v>
      </c>
      <c r="G788" s="45" t="s">
        <v>219</v>
      </c>
      <c r="H788" s="23">
        <v>2023</v>
      </c>
      <c r="I788" s="156" t="s">
        <v>2458</v>
      </c>
      <c r="J788" s="16"/>
    </row>
    <row r="789" spans="1:10" ht="67.5">
      <c r="A789" s="7">
        <v>788</v>
      </c>
      <c r="B789" s="147" t="s">
        <v>2258</v>
      </c>
      <c r="C789" s="178" t="s">
        <v>2322</v>
      </c>
      <c r="D789" s="95" t="s">
        <v>2459</v>
      </c>
      <c r="E789" s="96" t="s">
        <v>2384</v>
      </c>
      <c r="F789" s="76" t="s">
        <v>2356</v>
      </c>
      <c r="G789" s="96" t="s">
        <v>465</v>
      </c>
      <c r="H789" s="23">
        <v>2023</v>
      </c>
      <c r="I789" s="156" t="s">
        <v>2460</v>
      </c>
      <c r="J789" s="16"/>
    </row>
    <row r="790" spans="1:10" ht="78.75">
      <c r="A790" s="7">
        <v>789</v>
      </c>
      <c r="B790" s="147" t="s">
        <v>2258</v>
      </c>
      <c r="C790" s="178" t="s">
        <v>2322</v>
      </c>
      <c r="D790" s="95" t="s">
        <v>2461</v>
      </c>
      <c r="E790" s="96" t="s">
        <v>2462</v>
      </c>
      <c r="F790" s="76" t="s">
        <v>2356</v>
      </c>
      <c r="G790" s="45" t="s">
        <v>571</v>
      </c>
      <c r="H790" s="23">
        <v>2023</v>
      </c>
      <c r="I790" s="156" t="s">
        <v>2463</v>
      </c>
      <c r="J790" s="16"/>
    </row>
    <row r="791" spans="1:10" ht="67.5">
      <c r="A791" s="7">
        <v>790</v>
      </c>
      <c r="B791" s="147" t="s">
        <v>2258</v>
      </c>
      <c r="C791" s="178" t="s">
        <v>2322</v>
      </c>
      <c r="D791" s="95" t="s">
        <v>2464</v>
      </c>
      <c r="E791" s="96" t="s">
        <v>2445</v>
      </c>
      <c r="F791" s="76" t="s">
        <v>2465</v>
      </c>
      <c r="G791" s="104" t="s">
        <v>776</v>
      </c>
      <c r="H791" s="23">
        <v>2024</v>
      </c>
      <c r="I791" s="156" t="s">
        <v>2466</v>
      </c>
      <c r="J791" s="16"/>
    </row>
    <row r="792" spans="1:10" ht="67.5">
      <c r="A792" s="7">
        <v>791</v>
      </c>
      <c r="B792" s="147" t="s">
        <v>2258</v>
      </c>
      <c r="C792" s="178" t="s">
        <v>2322</v>
      </c>
      <c r="D792" s="88" t="s">
        <v>2376</v>
      </c>
      <c r="E792" s="96" t="s">
        <v>2448</v>
      </c>
      <c r="F792" s="76" t="s">
        <v>2467</v>
      </c>
      <c r="G792" s="104" t="s">
        <v>776</v>
      </c>
      <c r="H792" s="23">
        <v>2024</v>
      </c>
      <c r="I792" s="156" t="s">
        <v>2468</v>
      </c>
      <c r="J792" s="16"/>
    </row>
    <row r="793" spans="1:10" ht="31.5">
      <c r="A793" s="7">
        <v>792</v>
      </c>
      <c r="B793" s="147" t="s">
        <v>2258</v>
      </c>
      <c r="C793" s="178" t="s">
        <v>2469</v>
      </c>
      <c r="D793" s="95" t="s">
        <v>2470</v>
      </c>
      <c r="E793" s="96" t="s">
        <v>2471</v>
      </c>
      <c r="F793" s="75" t="s">
        <v>2472</v>
      </c>
      <c r="G793" s="96" t="s">
        <v>1802</v>
      </c>
      <c r="H793" s="23">
        <v>2016</v>
      </c>
      <c r="I793" s="156" t="s">
        <v>2473</v>
      </c>
      <c r="J793" s="16"/>
    </row>
    <row r="794" spans="1:10" ht="63">
      <c r="A794" s="7">
        <v>793</v>
      </c>
      <c r="B794" s="147" t="s">
        <v>2258</v>
      </c>
      <c r="C794" s="178" t="s">
        <v>2469</v>
      </c>
      <c r="D794" s="95" t="s">
        <v>2474</v>
      </c>
      <c r="E794" s="96" t="s">
        <v>2475</v>
      </c>
      <c r="F794" s="75" t="s">
        <v>2476</v>
      </c>
      <c r="G794" s="124" t="s">
        <v>245</v>
      </c>
      <c r="H794" s="23">
        <v>2017</v>
      </c>
      <c r="I794" s="156" t="s">
        <v>2477</v>
      </c>
      <c r="J794" s="16"/>
    </row>
    <row r="795" spans="1:10" ht="51">
      <c r="A795" s="7">
        <v>794</v>
      </c>
      <c r="B795" s="147" t="s">
        <v>2258</v>
      </c>
      <c r="C795" s="178" t="s">
        <v>2469</v>
      </c>
      <c r="D795" s="95" t="s">
        <v>2478</v>
      </c>
      <c r="E795" s="96" t="s">
        <v>2479</v>
      </c>
      <c r="F795" s="75" t="s">
        <v>2480</v>
      </c>
      <c r="G795" s="124" t="s">
        <v>245</v>
      </c>
      <c r="H795" s="23">
        <v>2017</v>
      </c>
      <c r="I795" s="156" t="s">
        <v>2481</v>
      </c>
      <c r="J795" s="16"/>
    </row>
    <row r="796" spans="1:10" ht="79.5">
      <c r="A796" s="7">
        <v>795</v>
      </c>
      <c r="B796" s="147" t="s">
        <v>2258</v>
      </c>
      <c r="C796" s="178" t="s">
        <v>2469</v>
      </c>
      <c r="D796" s="95" t="s">
        <v>2482</v>
      </c>
      <c r="E796" s="96" t="s">
        <v>2483</v>
      </c>
      <c r="F796" s="75" t="s">
        <v>2484</v>
      </c>
      <c r="G796" s="96" t="s">
        <v>2485</v>
      </c>
      <c r="H796" s="23">
        <v>2018</v>
      </c>
      <c r="I796" s="156" t="s">
        <v>2486</v>
      </c>
      <c r="J796" s="184" t="s">
        <v>5074</v>
      </c>
    </row>
    <row r="797" spans="1:10" ht="47.25">
      <c r="A797" s="7">
        <v>796</v>
      </c>
      <c r="B797" s="147" t="s">
        <v>2258</v>
      </c>
      <c r="C797" s="178" t="s">
        <v>2469</v>
      </c>
      <c r="D797" s="95" t="s">
        <v>2487</v>
      </c>
      <c r="E797" s="96" t="s">
        <v>2488</v>
      </c>
      <c r="F797" s="75" t="s">
        <v>2489</v>
      </c>
      <c r="G797" s="96" t="s">
        <v>28</v>
      </c>
      <c r="H797" s="23">
        <v>2018</v>
      </c>
      <c r="I797" s="156" t="s">
        <v>2490</v>
      </c>
      <c r="J797" s="16"/>
    </row>
    <row r="798" spans="1:10" ht="78.75">
      <c r="A798" s="7">
        <v>797</v>
      </c>
      <c r="B798" s="147" t="s">
        <v>2258</v>
      </c>
      <c r="C798" s="178" t="s">
        <v>2469</v>
      </c>
      <c r="D798" s="95" t="s">
        <v>2491</v>
      </c>
      <c r="E798" s="96" t="s">
        <v>2492</v>
      </c>
      <c r="F798" s="75" t="s">
        <v>2493</v>
      </c>
      <c r="G798" s="96" t="s">
        <v>28</v>
      </c>
      <c r="H798" s="23">
        <v>2018</v>
      </c>
      <c r="I798" s="156" t="s">
        <v>2494</v>
      </c>
      <c r="J798" s="16"/>
    </row>
    <row r="799" spans="1:10" ht="76.5">
      <c r="A799" s="7">
        <v>798</v>
      </c>
      <c r="B799" s="147" t="s">
        <v>2258</v>
      </c>
      <c r="C799" s="178" t="s">
        <v>2469</v>
      </c>
      <c r="D799" s="95" t="s">
        <v>2495</v>
      </c>
      <c r="E799" s="96" t="s">
        <v>2496</v>
      </c>
      <c r="F799" s="75" t="s">
        <v>2497</v>
      </c>
      <c r="G799" s="96" t="s">
        <v>54</v>
      </c>
      <c r="H799" s="23">
        <v>2018</v>
      </c>
      <c r="I799" s="156" t="s">
        <v>2498</v>
      </c>
      <c r="J799" s="16"/>
    </row>
    <row r="800" spans="1:10" ht="78.75">
      <c r="A800" s="7">
        <v>799</v>
      </c>
      <c r="B800" s="147" t="s">
        <v>2258</v>
      </c>
      <c r="C800" s="178" t="s">
        <v>2469</v>
      </c>
      <c r="D800" s="95" t="s">
        <v>2499</v>
      </c>
      <c r="E800" s="96" t="s">
        <v>2500</v>
      </c>
      <c r="F800" s="75" t="s">
        <v>2501</v>
      </c>
      <c r="G800" s="96" t="s">
        <v>77</v>
      </c>
      <c r="H800" s="23">
        <v>2019</v>
      </c>
      <c r="I800" s="156" t="s">
        <v>2502</v>
      </c>
      <c r="J800" s="16"/>
    </row>
    <row r="801" spans="1:10" ht="63">
      <c r="A801" s="7">
        <v>800</v>
      </c>
      <c r="B801" s="147" t="s">
        <v>2258</v>
      </c>
      <c r="C801" s="178" t="s">
        <v>2469</v>
      </c>
      <c r="D801" s="95" t="s">
        <v>2503</v>
      </c>
      <c r="E801" s="96" t="s">
        <v>2504</v>
      </c>
      <c r="F801" s="75" t="s">
        <v>2505</v>
      </c>
      <c r="G801" s="96" t="s">
        <v>82</v>
      </c>
      <c r="H801" s="23">
        <v>2019</v>
      </c>
      <c r="I801" s="156" t="s">
        <v>2506</v>
      </c>
      <c r="J801" s="16"/>
    </row>
    <row r="802" spans="1:10" ht="56.25">
      <c r="A802" s="7">
        <v>801</v>
      </c>
      <c r="B802" s="147" t="s">
        <v>2258</v>
      </c>
      <c r="C802" s="178" t="s">
        <v>2469</v>
      </c>
      <c r="D802" s="95" t="s">
        <v>2507</v>
      </c>
      <c r="E802" s="96" t="s">
        <v>2508</v>
      </c>
      <c r="F802" s="75" t="s">
        <v>2509</v>
      </c>
      <c r="G802" s="96" t="s">
        <v>82</v>
      </c>
      <c r="H802" s="23">
        <v>2019</v>
      </c>
      <c r="I802" s="156" t="s">
        <v>2510</v>
      </c>
      <c r="J802" s="16"/>
    </row>
    <row r="803" spans="1:10" ht="63">
      <c r="A803" s="7">
        <v>802</v>
      </c>
      <c r="B803" s="147" t="s">
        <v>2258</v>
      </c>
      <c r="C803" s="178" t="s">
        <v>2469</v>
      </c>
      <c r="D803" s="95" t="s">
        <v>2511</v>
      </c>
      <c r="E803" s="96" t="s">
        <v>2512</v>
      </c>
      <c r="F803" s="75" t="s">
        <v>2509</v>
      </c>
      <c r="G803" s="96" t="s">
        <v>82</v>
      </c>
      <c r="H803" s="23">
        <v>2019</v>
      </c>
      <c r="I803" s="156" t="s">
        <v>2513</v>
      </c>
      <c r="J803" s="16"/>
    </row>
    <row r="804" spans="1:10" ht="78.75">
      <c r="A804" s="7">
        <v>803</v>
      </c>
      <c r="B804" s="147" t="s">
        <v>2258</v>
      </c>
      <c r="C804" s="178" t="s">
        <v>2469</v>
      </c>
      <c r="D804" s="95" t="s">
        <v>2514</v>
      </c>
      <c r="E804" s="96" t="s">
        <v>2515</v>
      </c>
      <c r="F804" s="75" t="s">
        <v>2516</v>
      </c>
      <c r="G804" s="86" t="s">
        <v>926</v>
      </c>
      <c r="H804" s="23">
        <v>2020</v>
      </c>
      <c r="I804" s="156" t="s">
        <v>2517</v>
      </c>
      <c r="J804" s="16"/>
    </row>
    <row r="805" spans="1:10" ht="90">
      <c r="A805" s="7">
        <v>804</v>
      </c>
      <c r="B805" s="147" t="s">
        <v>2258</v>
      </c>
      <c r="C805" s="178" t="s">
        <v>2469</v>
      </c>
      <c r="D805" s="95" t="s">
        <v>2518</v>
      </c>
      <c r="E805" s="96" t="s">
        <v>2519</v>
      </c>
      <c r="F805" s="75" t="s">
        <v>2520</v>
      </c>
      <c r="G805" s="45" t="s">
        <v>109</v>
      </c>
      <c r="H805" s="23">
        <v>2020</v>
      </c>
      <c r="I805" s="156" t="s">
        <v>2521</v>
      </c>
      <c r="J805" s="16"/>
    </row>
    <row r="806" spans="1:10" ht="90">
      <c r="A806" s="7">
        <v>805</v>
      </c>
      <c r="B806" s="147" t="s">
        <v>2258</v>
      </c>
      <c r="C806" s="178" t="s">
        <v>2469</v>
      </c>
      <c r="D806" s="95" t="s">
        <v>2522</v>
      </c>
      <c r="E806" s="96" t="s">
        <v>2523</v>
      </c>
      <c r="F806" s="75" t="s">
        <v>2520</v>
      </c>
      <c r="G806" s="45" t="s">
        <v>109</v>
      </c>
      <c r="H806" s="23">
        <v>2020</v>
      </c>
      <c r="I806" s="156" t="s">
        <v>2524</v>
      </c>
      <c r="J806" s="16"/>
    </row>
    <row r="807" spans="1:10" ht="78.75">
      <c r="A807" s="7">
        <v>806</v>
      </c>
      <c r="B807" s="147" t="s">
        <v>2258</v>
      </c>
      <c r="C807" s="178" t="s">
        <v>2469</v>
      </c>
      <c r="D807" s="95" t="s">
        <v>2525</v>
      </c>
      <c r="E807" s="96" t="s">
        <v>2515</v>
      </c>
      <c r="F807" s="75" t="s">
        <v>2520</v>
      </c>
      <c r="G807" s="86" t="s">
        <v>125</v>
      </c>
      <c r="H807" s="23">
        <v>2020</v>
      </c>
      <c r="I807" s="156" t="s">
        <v>2526</v>
      </c>
      <c r="J807" s="16"/>
    </row>
    <row r="808" spans="1:10" ht="56.25">
      <c r="A808" s="7">
        <v>807</v>
      </c>
      <c r="B808" s="147" t="s">
        <v>2258</v>
      </c>
      <c r="C808" s="178" t="s">
        <v>2469</v>
      </c>
      <c r="D808" s="95" t="s">
        <v>2527</v>
      </c>
      <c r="E808" s="96" t="s">
        <v>2528</v>
      </c>
      <c r="F808" s="75" t="s">
        <v>2520</v>
      </c>
      <c r="G808" s="86" t="s">
        <v>125</v>
      </c>
      <c r="H808" s="23">
        <v>2020</v>
      </c>
      <c r="I808" s="156" t="s">
        <v>2529</v>
      </c>
      <c r="J808" s="16"/>
    </row>
    <row r="809" spans="1:10" ht="56.25">
      <c r="A809" s="7">
        <v>808</v>
      </c>
      <c r="B809" s="147" t="s">
        <v>2258</v>
      </c>
      <c r="C809" s="178" t="s">
        <v>2469</v>
      </c>
      <c r="D809" s="95" t="s">
        <v>2530</v>
      </c>
      <c r="E809" s="96" t="s">
        <v>2528</v>
      </c>
      <c r="F809" s="75" t="s">
        <v>2520</v>
      </c>
      <c r="G809" s="101" t="s">
        <v>140</v>
      </c>
      <c r="H809" s="23">
        <v>2020</v>
      </c>
      <c r="I809" s="156" t="s">
        <v>2531</v>
      </c>
      <c r="J809" s="16"/>
    </row>
    <row r="810" spans="1:10" ht="78.75">
      <c r="A810" s="7">
        <v>809</v>
      </c>
      <c r="B810" s="147" t="s">
        <v>2258</v>
      </c>
      <c r="C810" s="178" t="s">
        <v>2469</v>
      </c>
      <c r="D810" s="95" t="s">
        <v>2532</v>
      </c>
      <c r="E810" s="96" t="s">
        <v>2533</v>
      </c>
      <c r="F810" s="75" t="s">
        <v>2520</v>
      </c>
      <c r="G810" s="101" t="s">
        <v>140</v>
      </c>
      <c r="H810" s="23">
        <v>2020</v>
      </c>
      <c r="I810" s="156" t="s">
        <v>2534</v>
      </c>
      <c r="J810" s="16"/>
    </row>
    <row r="811" spans="1:10" ht="78.75">
      <c r="A811" s="7">
        <v>810</v>
      </c>
      <c r="B811" s="147" t="s">
        <v>2258</v>
      </c>
      <c r="C811" s="178" t="s">
        <v>2469</v>
      </c>
      <c r="D811" s="95" t="s">
        <v>2535</v>
      </c>
      <c r="E811" s="96" t="s">
        <v>2536</v>
      </c>
      <c r="F811" s="75" t="s">
        <v>2520</v>
      </c>
      <c r="G811" s="101" t="s">
        <v>140</v>
      </c>
      <c r="H811" s="23">
        <v>2020</v>
      </c>
      <c r="I811" s="156" t="s">
        <v>2537</v>
      </c>
      <c r="J811" s="16"/>
    </row>
    <row r="812" spans="1:10" ht="90">
      <c r="A812" s="7">
        <v>811</v>
      </c>
      <c r="B812" s="147" t="s">
        <v>2258</v>
      </c>
      <c r="C812" s="178" t="s">
        <v>2469</v>
      </c>
      <c r="D812" s="95" t="s">
        <v>2538</v>
      </c>
      <c r="E812" s="96" t="s">
        <v>2515</v>
      </c>
      <c r="F812" s="75" t="s">
        <v>2539</v>
      </c>
      <c r="G812" s="96" t="s">
        <v>148</v>
      </c>
      <c r="H812" s="23">
        <v>2021</v>
      </c>
      <c r="I812" s="156" t="s">
        <v>2540</v>
      </c>
      <c r="J812" s="16"/>
    </row>
    <row r="813" spans="1:10" ht="64.5" customHeight="1">
      <c r="A813" s="7">
        <v>812</v>
      </c>
      <c r="B813" s="147" t="s">
        <v>2258</v>
      </c>
      <c r="C813" s="178" t="s">
        <v>2469</v>
      </c>
      <c r="D813" s="95" t="s">
        <v>2541</v>
      </c>
      <c r="E813" s="96" t="s">
        <v>2483</v>
      </c>
      <c r="F813" s="75" t="s">
        <v>2520</v>
      </c>
      <c r="G813" s="96" t="s">
        <v>148</v>
      </c>
      <c r="H813" s="23">
        <v>2021</v>
      </c>
      <c r="I813" s="156" t="s">
        <v>2542</v>
      </c>
      <c r="J813" s="16"/>
    </row>
    <row r="814" spans="1:10" ht="78.75">
      <c r="A814" s="7">
        <v>813</v>
      </c>
      <c r="B814" s="147" t="s">
        <v>2258</v>
      </c>
      <c r="C814" s="178" t="s">
        <v>2469</v>
      </c>
      <c r="D814" s="95" t="s">
        <v>2543</v>
      </c>
      <c r="E814" s="96" t="s">
        <v>2544</v>
      </c>
      <c r="F814" s="75" t="s">
        <v>2520</v>
      </c>
      <c r="G814" s="96" t="s">
        <v>152</v>
      </c>
      <c r="H814" s="23">
        <v>2021</v>
      </c>
      <c r="I814" s="156" t="s">
        <v>2545</v>
      </c>
      <c r="J814" s="16"/>
    </row>
    <row r="815" spans="1:10" ht="67.5">
      <c r="A815" s="7">
        <v>814</v>
      </c>
      <c r="B815" s="147" t="s">
        <v>2258</v>
      </c>
      <c r="C815" s="178" t="s">
        <v>2469</v>
      </c>
      <c r="D815" s="95" t="s">
        <v>2546</v>
      </c>
      <c r="E815" s="96" t="s">
        <v>2483</v>
      </c>
      <c r="F815" s="75" t="s">
        <v>2547</v>
      </c>
      <c r="G815" s="96" t="s">
        <v>152</v>
      </c>
      <c r="H815" s="23">
        <v>2021</v>
      </c>
      <c r="I815" s="156" t="s">
        <v>2548</v>
      </c>
      <c r="J815" s="16"/>
    </row>
    <row r="816" spans="1:10" ht="90">
      <c r="A816" s="7">
        <v>815</v>
      </c>
      <c r="B816" s="147" t="s">
        <v>2258</v>
      </c>
      <c r="C816" s="178" t="s">
        <v>2469</v>
      </c>
      <c r="D816" s="95" t="s">
        <v>2549</v>
      </c>
      <c r="E816" s="96" t="s">
        <v>2550</v>
      </c>
      <c r="F816" s="75" t="s">
        <v>2551</v>
      </c>
      <c r="G816" s="96" t="s">
        <v>620</v>
      </c>
      <c r="H816" s="23">
        <v>2021</v>
      </c>
      <c r="I816" s="156" t="s">
        <v>2552</v>
      </c>
      <c r="J816" s="16"/>
    </row>
    <row r="817" spans="1:10" ht="67.5">
      <c r="A817" s="7">
        <v>816</v>
      </c>
      <c r="B817" s="147" t="s">
        <v>2258</v>
      </c>
      <c r="C817" s="178" t="s">
        <v>2469</v>
      </c>
      <c r="D817" s="95" t="s">
        <v>2553</v>
      </c>
      <c r="E817" s="96" t="s">
        <v>2533</v>
      </c>
      <c r="F817" s="75" t="s">
        <v>2554</v>
      </c>
      <c r="G817" s="96" t="s">
        <v>157</v>
      </c>
      <c r="H817" s="23">
        <v>2021</v>
      </c>
      <c r="I817" s="156" t="s">
        <v>2555</v>
      </c>
      <c r="J817" s="16"/>
    </row>
    <row r="818" spans="1:10" ht="67.5">
      <c r="A818" s="7">
        <v>817</v>
      </c>
      <c r="B818" s="147" t="s">
        <v>2258</v>
      </c>
      <c r="C818" s="178" t="s">
        <v>2469</v>
      </c>
      <c r="D818" s="95" t="s">
        <v>2556</v>
      </c>
      <c r="E818" s="96" t="s">
        <v>2557</v>
      </c>
      <c r="F818" s="75" t="s">
        <v>2520</v>
      </c>
      <c r="G818" s="96" t="s">
        <v>157</v>
      </c>
      <c r="H818" s="23">
        <v>2021</v>
      </c>
      <c r="I818" s="156" t="s">
        <v>2558</v>
      </c>
      <c r="J818" s="16"/>
    </row>
    <row r="819" spans="1:10" ht="47.25" customHeight="1">
      <c r="A819" s="7">
        <v>818</v>
      </c>
      <c r="B819" s="147" t="s">
        <v>2258</v>
      </c>
      <c r="C819" s="178" t="s">
        <v>2469</v>
      </c>
      <c r="D819" s="95" t="s">
        <v>2559</v>
      </c>
      <c r="E819" s="96" t="s">
        <v>2533</v>
      </c>
      <c r="F819" s="75" t="s">
        <v>2520</v>
      </c>
      <c r="G819" s="45" t="s">
        <v>381</v>
      </c>
      <c r="H819" s="23">
        <v>2021</v>
      </c>
      <c r="I819" s="156" t="s">
        <v>2560</v>
      </c>
      <c r="J819" s="16"/>
    </row>
    <row r="820" spans="1:10" ht="78.75">
      <c r="A820" s="7">
        <v>819</v>
      </c>
      <c r="B820" s="147" t="s">
        <v>2258</v>
      </c>
      <c r="C820" s="178" t="s">
        <v>2469</v>
      </c>
      <c r="D820" s="95" t="s">
        <v>2561</v>
      </c>
      <c r="E820" s="96" t="s">
        <v>2562</v>
      </c>
      <c r="F820" s="75" t="s">
        <v>2563</v>
      </c>
      <c r="G820" s="96" t="s">
        <v>654</v>
      </c>
      <c r="H820" s="23">
        <v>2022</v>
      </c>
      <c r="I820" s="156" t="s">
        <v>2564</v>
      </c>
      <c r="J820" s="16"/>
    </row>
    <row r="821" spans="1:10" ht="67.5">
      <c r="A821" s="7">
        <v>820</v>
      </c>
      <c r="B821" s="147" t="s">
        <v>2258</v>
      </c>
      <c r="C821" s="178" t="s">
        <v>2469</v>
      </c>
      <c r="D821" s="95" t="s">
        <v>2565</v>
      </c>
      <c r="E821" s="96" t="s">
        <v>2566</v>
      </c>
      <c r="F821" s="75" t="s">
        <v>2567</v>
      </c>
      <c r="G821" s="96" t="s">
        <v>654</v>
      </c>
      <c r="H821" s="23">
        <v>2022</v>
      </c>
      <c r="I821" s="156" t="s">
        <v>2568</v>
      </c>
      <c r="J821" s="16"/>
    </row>
    <row r="822" spans="1:10" ht="67.5">
      <c r="A822" s="7">
        <v>821</v>
      </c>
      <c r="B822" s="147" t="s">
        <v>2258</v>
      </c>
      <c r="C822" s="178" t="s">
        <v>2469</v>
      </c>
      <c r="D822" s="95" t="s">
        <v>2569</v>
      </c>
      <c r="E822" s="96" t="s">
        <v>2483</v>
      </c>
      <c r="F822" s="75" t="s">
        <v>2520</v>
      </c>
      <c r="G822" s="96" t="s">
        <v>400</v>
      </c>
      <c r="H822" s="23">
        <v>2022</v>
      </c>
      <c r="I822" s="156" t="s">
        <v>2570</v>
      </c>
      <c r="J822" s="16"/>
    </row>
    <row r="823" spans="1:10" ht="47.25">
      <c r="A823" s="7">
        <v>822</v>
      </c>
      <c r="B823" s="147" t="s">
        <v>2258</v>
      </c>
      <c r="C823" s="178" t="s">
        <v>2469</v>
      </c>
      <c r="D823" s="95" t="s">
        <v>2571</v>
      </c>
      <c r="E823" s="96" t="s">
        <v>2528</v>
      </c>
      <c r="F823" s="75" t="s">
        <v>2520</v>
      </c>
      <c r="G823" s="45" t="s">
        <v>662</v>
      </c>
      <c r="H823" s="23">
        <v>2022</v>
      </c>
      <c r="I823" s="156" t="s">
        <v>2572</v>
      </c>
      <c r="J823" s="16"/>
    </row>
    <row r="824" spans="1:10" ht="101.25">
      <c r="A824" s="7">
        <v>823</v>
      </c>
      <c r="B824" s="147" t="s">
        <v>2258</v>
      </c>
      <c r="C824" s="178" t="s">
        <v>2469</v>
      </c>
      <c r="D824" s="95" t="s">
        <v>2573</v>
      </c>
      <c r="E824" s="96" t="s">
        <v>2544</v>
      </c>
      <c r="F824" s="75" t="s">
        <v>2520</v>
      </c>
      <c r="G824" s="45" t="s">
        <v>189</v>
      </c>
      <c r="H824" s="23">
        <v>2022</v>
      </c>
      <c r="I824" s="156" t="s">
        <v>2574</v>
      </c>
      <c r="J824" s="16"/>
    </row>
    <row r="825" spans="1:10" ht="78.75">
      <c r="A825" s="7">
        <v>824</v>
      </c>
      <c r="B825" s="147" t="s">
        <v>2258</v>
      </c>
      <c r="C825" s="178" t="s">
        <v>2469</v>
      </c>
      <c r="D825" s="95" t="s">
        <v>2575</v>
      </c>
      <c r="E825" s="96" t="s">
        <v>2533</v>
      </c>
      <c r="F825" s="75" t="s">
        <v>2520</v>
      </c>
      <c r="G825" s="45" t="s">
        <v>189</v>
      </c>
      <c r="H825" s="23">
        <v>2022</v>
      </c>
      <c r="I825" s="156" t="s">
        <v>2576</v>
      </c>
      <c r="J825" s="16"/>
    </row>
    <row r="826" spans="1:10" ht="63">
      <c r="A826" s="7">
        <v>825</v>
      </c>
      <c r="B826" s="147" t="s">
        <v>2258</v>
      </c>
      <c r="C826" s="178" t="s">
        <v>2469</v>
      </c>
      <c r="D826" s="95" t="s">
        <v>2577</v>
      </c>
      <c r="E826" s="96" t="s">
        <v>2479</v>
      </c>
      <c r="F826" s="75" t="s">
        <v>2520</v>
      </c>
      <c r="G826" s="45" t="s">
        <v>206</v>
      </c>
      <c r="H826" s="23">
        <v>2022</v>
      </c>
      <c r="I826" s="156" t="s">
        <v>2578</v>
      </c>
      <c r="J826" s="16"/>
    </row>
    <row r="827" spans="1:10" ht="67.5">
      <c r="A827" s="7">
        <v>826</v>
      </c>
      <c r="B827" s="147" t="s">
        <v>2258</v>
      </c>
      <c r="C827" s="178" t="s">
        <v>2469</v>
      </c>
      <c r="D827" s="95" t="s">
        <v>2579</v>
      </c>
      <c r="E827" s="96" t="s">
        <v>2580</v>
      </c>
      <c r="F827" s="75" t="s">
        <v>2581</v>
      </c>
      <c r="G827" s="45" t="s">
        <v>206</v>
      </c>
      <c r="H827" s="23">
        <v>2022</v>
      </c>
      <c r="I827" s="156" t="s">
        <v>2582</v>
      </c>
      <c r="J827" s="16"/>
    </row>
    <row r="828" spans="1:10" ht="90">
      <c r="A828" s="7">
        <v>827</v>
      </c>
      <c r="B828" s="147" t="s">
        <v>2258</v>
      </c>
      <c r="C828" s="178" t="s">
        <v>2469</v>
      </c>
      <c r="D828" s="95" t="s">
        <v>2583</v>
      </c>
      <c r="E828" s="96" t="s">
        <v>2483</v>
      </c>
      <c r="F828" s="75" t="s">
        <v>2520</v>
      </c>
      <c r="G828" s="96" t="s">
        <v>436</v>
      </c>
      <c r="H828" s="23">
        <v>2022</v>
      </c>
      <c r="I828" s="156" t="s">
        <v>2584</v>
      </c>
      <c r="J828" s="16"/>
    </row>
    <row r="829" spans="1:10" ht="67.5">
      <c r="A829" s="7">
        <v>828</v>
      </c>
      <c r="B829" s="147" t="s">
        <v>2258</v>
      </c>
      <c r="C829" s="178" t="s">
        <v>2469</v>
      </c>
      <c r="D829" s="95" t="s">
        <v>2585</v>
      </c>
      <c r="E829" s="96" t="s">
        <v>2586</v>
      </c>
      <c r="F829" s="75" t="s">
        <v>2587</v>
      </c>
      <c r="G829" s="96" t="s">
        <v>436</v>
      </c>
      <c r="H829" s="23">
        <v>2022</v>
      </c>
      <c r="I829" s="156" t="s">
        <v>2588</v>
      </c>
      <c r="J829" s="16"/>
    </row>
    <row r="830" spans="1:10" ht="78.75">
      <c r="A830" s="7">
        <v>829</v>
      </c>
      <c r="B830" s="147" t="s">
        <v>2258</v>
      </c>
      <c r="C830" s="178" t="s">
        <v>2469</v>
      </c>
      <c r="D830" s="95" t="s">
        <v>2589</v>
      </c>
      <c r="E830" s="96" t="s">
        <v>2544</v>
      </c>
      <c r="F830" s="75" t="s">
        <v>2520</v>
      </c>
      <c r="G830" s="96" t="s">
        <v>436</v>
      </c>
      <c r="H830" s="23">
        <v>2022</v>
      </c>
      <c r="I830" s="156" t="s">
        <v>2590</v>
      </c>
      <c r="J830" s="16"/>
    </row>
    <row r="831" spans="1:10" ht="94.5">
      <c r="A831" s="7">
        <v>830</v>
      </c>
      <c r="B831" s="147" t="s">
        <v>2258</v>
      </c>
      <c r="C831" s="178" t="s">
        <v>2469</v>
      </c>
      <c r="D831" s="95" t="s">
        <v>2591</v>
      </c>
      <c r="E831" s="96" t="s">
        <v>2592</v>
      </c>
      <c r="F831" s="75" t="s">
        <v>2593</v>
      </c>
      <c r="G831" s="96" t="s">
        <v>211</v>
      </c>
      <c r="H831" s="23">
        <v>2023</v>
      </c>
      <c r="I831" s="156" t="s">
        <v>2594</v>
      </c>
      <c r="J831" s="16"/>
    </row>
    <row r="832" spans="1:10" ht="67.5">
      <c r="A832" s="7">
        <v>831</v>
      </c>
      <c r="B832" s="147" t="s">
        <v>2258</v>
      </c>
      <c r="C832" s="178" t="s">
        <v>2469</v>
      </c>
      <c r="D832" s="95" t="s">
        <v>2595</v>
      </c>
      <c r="E832" s="96" t="s">
        <v>2596</v>
      </c>
      <c r="F832" s="75" t="s">
        <v>2520</v>
      </c>
      <c r="G832" s="96" t="s">
        <v>215</v>
      </c>
      <c r="H832" s="23">
        <v>2023</v>
      </c>
      <c r="I832" s="156" t="s">
        <v>2597</v>
      </c>
      <c r="J832" s="16"/>
    </row>
    <row r="833" spans="1:10" ht="140.25">
      <c r="A833" s="7">
        <v>832</v>
      </c>
      <c r="B833" s="147" t="s">
        <v>2258</v>
      </c>
      <c r="C833" s="178" t="s">
        <v>2469</v>
      </c>
      <c r="D833" s="95" t="s">
        <v>2598</v>
      </c>
      <c r="E833" s="96" t="s">
        <v>2599</v>
      </c>
      <c r="F833" s="75" t="s">
        <v>2600</v>
      </c>
      <c r="G833" s="96" t="s">
        <v>215</v>
      </c>
      <c r="H833" s="23">
        <v>2023</v>
      </c>
      <c r="I833" s="156" t="s">
        <v>2601</v>
      </c>
      <c r="J833" s="16"/>
    </row>
    <row r="834" spans="1:10" ht="54.75" customHeight="1">
      <c r="A834" s="7">
        <v>833</v>
      </c>
      <c r="B834" s="147" t="s">
        <v>2258</v>
      </c>
      <c r="C834" s="178" t="s">
        <v>2469</v>
      </c>
      <c r="D834" s="95" t="s">
        <v>2602</v>
      </c>
      <c r="E834" s="96" t="s">
        <v>2544</v>
      </c>
      <c r="F834" s="75" t="s">
        <v>2520</v>
      </c>
      <c r="G834" s="96" t="s">
        <v>215</v>
      </c>
      <c r="H834" s="23">
        <v>2023</v>
      </c>
      <c r="I834" s="156" t="s">
        <v>2603</v>
      </c>
      <c r="J834" s="16"/>
    </row>
    <row r="835" spans="1:10" ht="78.75">
      <c r="A835" s="7">
        <v>834</v>
      </c>
      <c r="B835" s="147" t="s">
        <v>2258</v>
      </c>
      <c r="C835" s="178" t="s">
        <v>2469</v>
      </c>
      <c r="D835" s="95" t="s">
        <v>2604</v>
      </c>
      <c r="E835" s="96" t="s">
        <v>2483</v>
      </c>
      <c r="F835" s="75" t="s">
        <v>2520</v>
      </c>
      <c r="G835" s="45" t="s">
        <v>219</v>
      </c>
      <c r="H835" s="23">
        <v>2023</v>
      </c>
      <c r="I835" s="156" t="s">
        <v>2605</v>
      </c>
      <c r="J835" s="16"/>
    </row>
    <row r="836" spans="1:10" ht="56.25">
      <c r="A836" s="7">
        <v>835</v>
      </c>
      <c r="B836" s="147" t="s">
        <v>2258</v>
      </c>
      <c r="C836" s="178" t="s">
        <v>2469</v>
      </c>
      <c r="D836" s="95" t="s">
        <v>2606</v>
      </c>
      <c r="E836" s="96" t="s">
        <v>2533</v>
      </c>
      <c r="F836" s="75" t="s">
        <v>2607</v>
      </c>
      <c r="G836" s="45" t="s">
        <v>219</v>
      </c>
      <c r="H836" s="23">
        <v>2023</v>
      </c>
      <c r="I836" s="156" t="s">
        <v>2608</v>
      </c>
      <c r="J836" s="16"/>
    </row>
    <row r="837" spans="1:10" ht="67.5">
      <c r="A837" s="7">
        <v>836</v>
      </c>
      <c r="B837" s="147" t="s">
        <v>2258</v>
      </c>
      <c r="C837" s="99" t="s">
        <v>2609</v>
      </c>
      <c r="D837" s="98" t="s">
        <v>2610</v>
      </c>
      <c r="E837" s="99" t="s">
        <v>2611</v>
      </c>
      <c r="F837" s="75" t="s">
        <v>2612</v>
      </c>
      <c r="G837" s="96" t="s">
        <v>1321</v>
      </c>
      <c r="H837" s="23">
        <v>2016</v>
      </c>
      <c r="I837" s="158" t="s">
        <v>2613</v>
      </c>
      <c r="J837" s="16"/>
    </row>
    <row r="838" spans="1:10" ht="94.5">
      <c r="A838" s="7">
        <v>837</v>
      </c>
      <c r="B838" s="147" t="s">
        <v>2258</v>
      </c>
      <c r="C838" s="99" t="s">
        <v>2609</v>
      </c>
      <c r="D838" s="100" t="s">
        <v>2614</v>
      </c>
      <c r="E838" s="101" t="s">
        <v>2615</v>
      </c>
      <c r="F838" s="75" t="s">
        <v>2616</v>
      </c>
      <c r="G838" s="101" t="s">
        <v>2617</v>
      </c>
      <c r="H838" s="24">
        <v>2017</v>
      </c>
      <c r="I838" s="159" t="s">
        <v>2618</v>
      </c>
      <c r="J838" s="16"/>
    </row>
    <row r="839" spans="1:10" ht="67.5">
      <c r="A839" s="7">
        <v>838</v>
      </c>
      <c r="B839" s="147" t="s">
        <v>2258</v>
      </c>
      <c r="C839" s="99" t="s">
        <v>2609</v>
      </c>
      <c r="D839" s="95" t="s">
        <v>2619</v>
      </c>
      <c r="E839" s="96" t="s">
        <v>2620</v>
      </c>
      <c r="F839" s="75" t="s">
        <v>2621</v>
      </c>
      <c r="G839" s="86" t="s">
        <v>105</v>
      </c>
      <c r="H839" s="23">
        <v>2019</v>
      </c>
      <c r="I839" s="156" t="s">
        <v>2622</v>
      </c>
      <c r="J839" s="16"/>
    </row>
    <row r="840" spans="1:10" ht="56.25">
      <c r="A840" s="7">
        <v>839</v>
      </c>
      <c r="B840" s="147" t="s">
        <v>2258</v>
      </c>
      <c r="C840" s="99" t="s">
        <v>2609</v>
      </c>
      <c r="D840" s="95" t="s">
        <v>2623</v>
      </c>
      <c r="E840" s="96" t="s">
        <v>2624</v>
      </c>
      <c r="F840" s="75" t="s">
        <v>2625</v>
      </c>
      <c r="G840" s="86" t="s">
        <v>105</v>
      </c>
      <c r="H840" s="23">
        <v>2019</v>
      </c>
      <c r="I840" s="156" t="s">
        <v>2626</v>
      </c>
      <c r="J840" s="16"/>
    </row>
    <row r="841" spans="1:10" ht="94.5">
      <c r="A841" s="7">
        <v>840</v>
      </c>
      <c r="B841" s="147" t="s">
        <v>2258</v>
      </c>
      <c r="C841" s="99" t="s">
        <v>2609</v>
      </c>
      <c r="D841" s="95" t="s">
        <v>2627</v>
      </c>
      <c r="E841" s="96" t="s">
        <v>2628</v>
      </c>
      <c r="F841" s="75" t="s">
        <v>2629</v>
      </c>
      <c r="G841" s="45" t="s">
        <v>109</v>
      </c>
      <c r="H841" s="23">
        <v>2020</v>
      </c>
      <c r="I841" s="156" t="s">
        <v>2630</v>
      </c>
      <c r="J841" s="16"/>
    </row>
    <row r="842" spans="1:10" ht="54.75" customHeight="1">
      <c r="A842" s="7">
        <v>841</v>
      </c>
      <c r="B842" s="147" t="s">
        <v>2258</v>
      </c>
      <c r="C842" s="99" t="s">
        <v>2609</v>
      </c>
      <c r="D842" s="95" t="s">
        <v>2631</v>
      </c>
      <c r="E842" s="96" t="s">
        <v>2632</v>
      </c>
      <c r="F842" s="76" t="s">
        <v>2393</v>
      </c>
      <c r="G842" s="86" t="s">
        <v>121</v>
      </c>
      <c r="H842" s="23">
        <v>2020</v>
      </c>
      <c r="I842" s="158" t="s">
        <v>2633</v>
      </c>
      <c r="J842" s="16"/>
    </row>
    <row r="843" spans="1:10" ht="56.25">
      <c r="A843" s="7">
        <v>842</v>
      </c>
      <c r="B843" s="147" t="s">
        <v>2258</v>
      </c>
      <c r="C843" s="99" t="s">
        <v>2609</v>
      </c>
      <c r="D843" s="95" t="s">
        <v>2634</v>
      </c>
      <c r="E843" s="96" t="s">
        <v>2620</v>
      </c>
      <c r="F843" s="75" t="s">
        <v>2635</v>
      </c>
      <c r="G843" s="86" t="s">
        <v>125</v>
      </c>
      <c r="H843" s="23">
        <v>2020</v>
      </c>
      <c r="I843" s="156" t="s">
        <v>2636</v>
      </c>
      <c r="J843" s="16"/>
    </row>
    <row r="844" spans="1:10" ht="67.5">
      <c r="A844" s="7">
        <v>843</v>
      </c>
      <c r="B844" s="147" t="s">
        <v>2258</v>
      </c>
      <c r="C844" s="99" t="s">
        <v>2609</v>
      </c>
      <c r="D844" s="95" t="s">
        <v>2637</v>
      </c>
      <c r="E844" s="96" t="s">
        <v>2638</v>
      </c>
      <c r="F844" s="75" t="s">
        <v>2639</v>
      </c>
      <c r="G844" s="86" t="s">
        <v>134</v>
      </c>
      <c r="H844" s="23">
        <v>2020</v>
      </c>
      <c r="I844" s="156" t="s">
        <v>2640</v>
      </c>
      <c r="J844" s="16"/>
    </row>
    <row r="845" spans="1:10" ht="51" customHeight="1">
      <c r="A845" s="7">
        <v>844</v>
      </c>
      <c r="B845" s="147" t="s">
        <v>2258</v>
      </c>
      <c r="C845" s="99" t="s">
        <v>2609</v>
      </c>
      <c r="D845" s="95" t="s">
        <v>2641</v>
      </c>
      <c r="E845" s="96" t="s">
        <v>2624</v>
      </c>
      <c r="F845" s="75" t="s">
        <v>2642</v>
      </c>
      <c r="G845" s="96" t="s">
        <v>620</v>
      </c>
      <c r="H845" s="23">
        <v>2021</v>
      </c>
      <c r="I845" s="156" t="s">
        <v>2643</v>
      </c>
      <c r="J845" s="16"/>
    </row>
    <row r="846" spans="1:10" ht="51" customHeight="1">
      <c r="A846" s="7">
        <v>845</v>
      </c>
      <c r="B846" s="147" t="s">
        <v>2258</v>
      </c>
      <c r="C846" s="99" t="s">
        <v>2609</v>
      </c>
      <c r="D846" s="95" t="s">
        <v>2644</v>
      </c>
      <c r="E846" s="96" t="s">
        <v>2645</v>
      </c>
      <c r="F846" s="75" t="s">
        <v>2646</v>
      </c>
      <c r="G846" s="96" t="s">
        <v>620</v>
      </c>
      <c r="H846" s="23">
        <v>2021</v>
      </c>
      <c r="I846" s="156" t="s">
        <v>2647</v>
      </c>
      <c r="J846" s="16"/>
    </row>
    <row r="847" spans="1:10" ht="84" customHeight="1">
      <c r="A847" s="7">
        <v>846</v>
      </c>
      <c r="B847" s="147" t="s">
        <v>2258</v>
      </c>
      <c r="C847" s="99" t="s">
        <v>2609</v>
      </c>
      <c r="D847" s="95" t="s">
        <v>2648</v>
      </c>
      <c r="E847" s="96" t="s">
        <v>2649</v>
      </c>
      <c r="F847" s="75" t="s">
        <v>2650</v>
      </c>
      <c r="G847" s="96" t="s">
        <v>620</v>
      </c>
      <c r="H847" s="23">
        <v>2021</v>
      </c>
      <c r="I847" s="156" t="s">
        <v>2651</v>
      </c>
      <c r="J847" s="16"/>
    </row>
    <row r="848" spans="1:10" ht="67.5">
      <c r="A848" s="7">
        <v>847</v>
      </c>
      <c r="B848" s="147" t="s">
        <v>2258</v>
      </c>
      <c r="C848" s="99" t="s">
        <v>2609</v>
      </c>
      <c r="D848" s="95" t="s">
        <v>2652</v>
      </c>
      <c r="E848" s="96" t="s">
        <v>2653</v>
      </c>
      <c r="F848" s="75" t="s">
        <v>2654</v>
      </c>
      <c r="G848" s="96" t="s">
        <v>157</v>
      </c>
      <c r="H848" s="23">
        <v>2021</v>
      </c>
      <c r="I848" s="156" t="s">
        <v>2655</v>
      </c>
      <c r="J848" s="16"/>
    </row>
    <row r="849" spans="1:10" ht="56.25">
      <c r="A849" s="7">
        <v>848</v>
      </c>
      <c r="B849" s="147" t="s">
        <v>2258</v>
      </c>
      <c r="C849" s="99" t="s">
        <v>2609</v>
      </c>
      <c r="D849" s="95" t="s">
        <v>2656</v>
      </c>
      <c r="E849" s="96" t="s">
        <v>2657</v>
      </c>
      <c r="F849" s="75" t="s">
        <v>2654</v>
      </c>
      <c r="G849" s="96" t="s">
        <v>157</v>
      </c>
      <c r="H849" s="23">
        <v>2021</v>
      </c>
      <c r="I849" s="156" t="s">
        <v>2658</v>
      </c>
      <c r="J849" s="16"/>
    </row>
    <row r="850" spans="1:10" ht="78.75">
      <c r="A850" s="7">
        <v>849</v>
      </c>
      <c r="B850" s="147" t="s">
        <v>2258</v>
      </c>
      <c r="C850" s="99" t="s">
        <v>2609</v>
      </c>
      <c r="D850" s="95" t="s">
        <v>2659</v>
      </c>
      <c r="E850" s="96" t="s">
        <v>2660</v>
      </c>
      <c r="F850" s="75" t="s">
        <v>2654</v>
      </c>
      <c r="G850" s="96" t="s">
        <v>157</v>
      </c>
      <c r="H850" s="23">
        <v>2021</v>
      </c>
      <c r="I850" s="156" t="s">
        <v>2661</v>
      </c>
      <c r="J850" s="16"/>
    </row>
    <row r="851" spans="1:10" ht="45">
      <c r="A851" s="7">
        <v>850</v>
      </c>
      <c r="B851" s="147" t="s">
        <v>2258</v>
      </c>
      <c r="C851" s="99" t="s">
        <v>2609</v>
      </c>
      <c r="D851" s="95" t="s">
        <v>2662</v>
      </c>
      <c r="E851" s="96" t="s">
        <v>2663</v>
      </c>
      <c r="F851" s="75" t="s">
        <v>2654</v>
      </c>
      <c r="G851" s="96" t="s">
        <v>157</v>
      </c>
      <c r="H851" s="23">
        <v>2021</v>
      </c>
      <c r="I851" s="156" t="s">
        <v>2664</v>
      </c>
      <c r="J851" s="16"/>
    </row>
    <row r="852" spans="1:10" ht="57" customHeight="1">
      <c r="A852" s="7">
        <v>851</v>
      </c>
      <c r="B852" s="147" t="s">
        <v>2258</v>
      </c>
      <c r="C852" s="99" t="s">
        <v>2609</v>
      </c>
      <c r="D852" s="95" t="s">
        <v>2665</v>
      </c>
      <c r="E852" s="96" t="s">
        <v>2620</v>
      </c>
      <c r="F852" s="75" t="s">
        <v>2666</v>
      </c>
      <c r="G852" s="45" t="s">
        <v>381</v>
      </c>
      <c r="H852" s="23">
        <v>2021</v>
      </c>
      <c r="I852" s="156" t="s">
        <v>2667</v>
      </c>
      <c r="J852" s="16"/>
    </row>
    <row r="853" spans="1:10" ht="63">
      <c r="A853" s="7">
        <v>852</v>
      </c>
      <c r="B853" s="147" t="s">
        <v>2258</v>
      </c>
      <c r="C853" s="99" t="s">
        <v>2609</v>
      </c>
      <c r="D853" s="95" t="s">
        <v>2668</v>
      </c>
      <c r="E853" s="96" t="s">
        <v>2669</v>
      </c>
      <c r="F853" s="75" t="s">
        <v>2654</v>
      </c>
      <c r="G853" s="96" t="s">
        <v>2670</v>
      </c>
      <c r="H853" s="23">
        <v>2022</v>
      </c>
      <c r="I853" s="156" t="s">
        <v>2671</v>
      </c>
      <c r="J853" s="16"/>
    </row>
    <row r="854" spans="1:10" ht="56.25">
      <c r="A854" s="7">
        <v>853</v>
      </c>
      <c r="B854" s="147" t="s">
        <v>2258</v>
      </c>
      <c r="C854" s="99" t="s">
        <v>2609</v>
      </c>
      <c r="D854" s="95" t="s">
        <v>2672</v>
      </c>
      <c r="E854" s="96" t="s">
        <v>2657</v>
      </c>
      <c r="F854" s="75" t="s">
        <v>2673</v>
      </c>
      <c r="G854" s="96" t="s">
        <v>654</v>
      </c>
      <c r="H854" s="23">
        <v>2022</v>
      </c>
      <c r="I854" s="156" t="s">
        <v>2674</v>
      </c>
      <c r="J854" s="16"/>
    </row>
    <row r="855" spans="1:10" ht="56.25">
      <c r="A855" s="7">
        <v>854</v>
      </c>
      <c r="B855" s="147" t="s">
        <v>2258</v>
      </c>
      <c r="C855" s="99" t="s">
        <v>2609</v>
      </c>
      <c r="D855" s="95" t="s">
        <v>2675</v>
      </c>
      <c r="E855" s="96" t="s">
        <v>2663</v>
      </c>
      <c r="F855" s="75" t="s">
        <v>2654</v>
      </c>
      <c r="G855" s="96" t="s">
        <v>654</v>
      </c>
      <c r="H855" s="23">
        <v>2022</v>
      </c>
      <c r="I855" s="156" t="s">
        <v>2676</v>
      </c>
      <c r="J855" s="16"/>
    </row>
    <row r="856" spans="1:10" ht="78.75">
      <c r="A856" s="7">
        <v>855</v>
      </c>
      <c r="B856" s="147" t="s">
        <v>2258</v>
      </c>
      <c r="C856" s="99" t="s">
        <v>2609</v>
      </c>
      <c r="D856" s="95" t="s">
        <v>2677</v>
      </c>
      <c r="E856" s="96" t="s">
        <v>2678</v>
      </c>
      <c r="F856" s="75" t="s">
        <v>2654</v>
      </c>
      <c r="G856" s="96" t="s">
        <v>400</v>
      </c>
      <c r="H856" s="23">
        <v>2022</v>
      </c>
      <c r="I856" s="156" t="s">
        <v>2679</v>
      </c>
      <c r="J856" s="16"/>
    </row>
    <row r="857" spans="1:10" ht="67.5">
      <c r="A857" s="7">
        <v>856</v>
      </c>
      <c r="B857" s="147" t="s">
        <v>2258</v>
      </c>
      <c r="C857" s="99" t="s">
        <v>2609</v>
      </c>
      <c r="D857" s="95" t="s">
        <v>2680</v>
      </c>
      <c r="E857" s="96" t="s">
        <v>2681</v>
      </c>
      <c r="F857" s="75" t="s">
        <v>2682</v>
      </c>
      <c r="G857" s="96" t="s">
        <v>400</v>
      </c>
      <c r="H857" s="23">
        <v>2022</v>
      </c>
      <c r="I857" s="156" t="s">
        <v>2683</v>
      </c>
      <c r="J857" s="16"/>
    </row>
    <row r="858" spans="1:10" ht="56.25">
      <c r="A858" s="7">
        <v>857</v>
      </c>
      <c r="B858" s="147" t="s">
        <v>2258</v>
      </c>
      <c r="C858" s="99" t="s">
        <v>2609</v>
      </c>
      <c r="D858" s="95" t="s">
        <v>2684</v>
      </c>
      <c r="E858" s="96" t="s">
        <v>2685</v>
      </c>
      <c r="F858" s="75" t="s">
        <v>2686</v>
      </c>
      <c r="G858" s="96" t="s">
        <v>400</v>
      </c>
      <c r="H858" s="23">
        <v>2022</v>
      </c>
      <c r="I858" s="156" t="s">
        <v>2687</v>
      </c>
      <c r="J858" s="16"/>
    </row>
    <row r="859" spans="1:10" ht="78.75">
      <c r="A859" s="7">
        <v>858</v>
      </c>
      <c r="B859" s="147" t="s">
        <v>2258</v>
      </c>
      <c r="C859" s="99" t="s">
        <v>2609</v>
      </c>
      <c r="D859" s="95" t="s">
        <v>2688</v>
      </c>
      <c r="E859" s="96" t="s">
        <v>2620</v>
      </c>
      <c r="F859" s="76" t="s">
        <v>2689</v>
      </c>
      <c r="G859" s="45" t="s">
        <v>189</v>
      </c>
      <c r="H859" s="23">
        <v>2022</v>
      </c>
      <c r="I859" s="156" t="s">
        <v>2690</v>
      </c>
      <c r="J859" s="16"/>
    </row>
    <row r="860" spans="1:10" ht="56.25">
      <c r="A860" s="7">
        <v>859</v>
      </c>
      <c r="B860" s="147" t="s">
        <v>2258</v>
      </c>
      <c r="C860" s="99" t="s">
        <v>2609</v>
      </c>
      <c r="D860" s="95" t="s">
        <v>2691</v>
      </c>
      <c r="E860" s="96" t="s">
        <v>2692</v>
      </c>
      <c r="F860" s="76" t="s">
        <v>2693</v>
      </c>
      <c r="G860" s="45" t="s">
        <v>189</v>
      </c>
      <c r="H860" s="23">
        <v>2022</v>
      </c>
      <c r="I860" s="156" t="s">
        <v>2694</v>
      </c>
      <c r="J860" s="16"/>
    </row>
    <row r="861" spans="1:10" ht="56.25">
      <c r="A861" s="7">
        <v>860</v>
      </c>
      <c r="B861" s="147" t="s">
        <v>2258</v>
      </c>
      <c r="C861" s="99" t="s">
        <v>2609</v>
      </c>
      <c r="D861" s="95" t="s">
        <v>2695</v>
      </c>
      <c r="E861" s="96" t="s">
        <v>2692</v>
      </c>
      <c r="F861" s="76" t="s">
        <v>2696</v>
      </c>
      <c r="G861" s="45" t="s">
        <v>189</v>
      </c>
      <c r="H861" s="23">
        <v>2022</v>
      </c>
      <c r="I861" s="156" t="s">
        <v>2697</v>
      </c>
      <c r="J861" s="29"/>
    </row>
    <row r="862" spans="1:10" ht="63.75">
      <c r="A862" s="7">
        <v>861</v>
      </c>
      <c r="B862" s="147" t="s">
        <v>2258</v>
      </c>
      <c r="C862" s="99" t="s">
        <v>2609</v>
      </c>
      <c r="D862" s="95" t="s">
        <v>2698</v>
      </c>
      <c r="E862" s="96" t="s">
        <v>2699</v>
      </c>
      <c r="F862" s="76" t="s">
        <v>2700</v>
      </c>
      <c r="G862" s="45" t="s">
        <v>189</v>
      </c>
      <c r="H862" s="23">
        <v>2022</v>
      </c>
      <c r="I862" s="156" t="s">
        <v>2701</v>
      </c>
      <c r="J862" s="29"/>
    </row>
    <row r="863" spans="1:10" ht="76.5">
      <c r="A863" s="7">
        <v>862</v>
      </c>
      <c r="B863" s="147" t="s">
        <v>2258</v>
      </c>
      <c r="C863" s="99" t="s">
        <v>2609</v>
      </c>
      <c r="D863" s="95" t="s">
        <v>2702</v>
      </c>
      <c r="E863" s="96" t="s">
        <v>2703</v>
      </c>
      <c r="F863" s="76" t="s">
        <v>2704</v>
      </c>
      <c r="G863" s="45" t="s">
        <v>189</v>
      </c>
      <c r="H863" s="23">
        <v>2022</v>
      </c>
      <c r="I863" s="156" t="s">
        <v>2705</v>
      </c>
      <c r="J863" s="29"/>
    </row>
    <row r="864" spans="1:10" ht="56.25">
      <c r="A864" s="7">
        <v>863</v>
      </c>
      <c r="B864" s="147" t="s">
        <v>2258</v>
      </c>
      <c r="C864" s="99" t="s">
        <v>2609</v>
      </c>
      <c r="D864" s="95" t="s">
        <v>2706</v>
      </c>
      <c r="E864" s="96" t="s">
        <v>2707</v>
      </c>
      <c r="F864" s="76" t="s">
        <v>2708</v>
      </c>
      <c r="G864" s="45" t="s">
        <v>189</v>
      </c>
      <c r="H864" s="23">
        <v>2022</v>
      </c>
      <c r="I864" s="156" t="s">
        <v>2709</v>
      </c>
      <c r="J864" s="29"/>
    </row>
    <row r="865" spans="1:10" ht="56.25">
      <c r="A865" s="7">
        <v>864</v>
      </c>
      <c r="B865" s="147" t="s">
        <v>2258</v>
      </c>
      <c r="C865" s="99" t="s">
        <v>2609</v>
      </c>
      <c r="D865" s="95" t="s">
        <v>2710</v>
      </c>
      <c r="E865" s="96" t="s">
        <v>2657</v>
      </c>
      <c r="F865" s="76" t="s">
        <v>2711</v>
      </c>
      <c r="G865" s="45" t="s">
        <v>189</v>
      </c>
      <c r="H865" s="23">
        <v>2022</v>
      </c>
      <c r="I865" s="156" t="s">
        <v>2712</v>
      </c>
      <c r="J865" s="29"/>
    </row>
    <row r="866" spans="1:10" ht="45">
      <c r="A866" s="7">
        <v>865</v>
      </c>
      <c r="B866" s="147" t="s">
        <v>2258</v>
      </c>
      <c r="C866" s="99" t="s">
        <v>2609</v>
      </c>
      <c r="D866" s="95" t="s">
        <v>2713</v>
      </c>
      <c r="E866" s="96" t="s">
        <v>2663</v>
      </c>
      <c r="F866" s="191" t="s">
        <v>2714</v>
      </c>
      <c r="G866" s="45" t="s">
        <v>189</v>
      </c>
      <c r="H866" s="23">
        <v>2022</v>
      </c>
      <c r="I866" s="156" t="s">
        <v>2715</v>
      </c>
      <c r="J866" s="29"/>
    </row>
    <row r="867" spans="1:10" ht="56.25">
      <c r="A867" s="7">
        <v>866</v>
      </c>
      <c r="B867" s="147" t="s">
        <v>2258</v>
      </c>
      <c r="C867" s="99" t="s">
        <v>2609</v>
      </c>
      <c r="D867" s="95" t="s">
        <v>2716</v>
      </c>
      <c r="E867" s="96" t="s">
        <v>2620</v>
      </c>
      <c r="F867" s="76" t="s">
        <v>2717</v>
      </c>
      <c r="G867" s="96" t="s">
        <v>436</v>
      </c>
      <c r="H867" s="23">
        <v>2022</v>
      </c>
      <c r="I867" s="156" t="s">
        <v>2718</v>
      </c>
      <c r="J867" s="29"/>
    </row>
    <row r="868" spans="1:10" ht="78.75">
      <c r="A868" s="7">
        <v>867</v>
      </c>
      <c r="B868" s="147" t="s">
        <v>2258</v>
      </c>
      <c r="C868" s="99" t="s">
        <v>2609</v>
      </c>
      <c r="D868" s="95" t="s">
        <v>2719</v>
      </c>
      <c r="E868" s="96" t="s">
        <v>2624</v>
      </c>
      <c r="F868" s="76" t="s">
        <v>2720</v>
      </c>
      <c r="G868" s="45" t="s">
        <v>688</v>
      </c>
      <c r="H868" s="23">
        <v>2023</v>
      </c>
      <c r="I868" s="156" t="s">
        <v>2721</v>
      </c>
      <c r="J868" s="29"/>
    </row>
    <row r="869" spans="1:10" ht="45">
      <c r="A869" s="7">
        <v>868</v>
      </c>
      <c r="B869" s="147" t="s">
        <v>2258</v>
      </c>
      <c r="C869" s="99" t="s">
        <v>2609</v>
      </c>
      <c r="D869" s="95" t="s">
        <v>2722</v>
      </c>
      <c r="E869" s="96" t="s">
        <v>2692</v>
      </c>
      <c r="F869" s="76" t="s">
        <v>2723</v>
      </c>
      <c r="G869" s="96" t="s">
        <v>215</v>
      </c>
      <c r="H869" s="23">
        <v>2023</v>
      </c>
      <c r="I869" s="156" t="s">
        <v>2724</v>
      </c>
      <c r="J869" s="29"/>
    </row>
    <row r="870" spans="1:10" ht="67.5">
      <c r="A870" s="7">
        <v>869</v>
      </c>
      <c r="B870" s="147" t="s">
        <v>2258</v>
      </c>
      <c r="C870" s="99" t="s">
        <v>2609</v>
      </c>
      <c r="D870" s="95" t="s">
        <v>2725</v>
      </c>
      <c r="E870" s="96" t="s">
        <v>2657</v>
      </c>
      <c r="F870" s="76" t="s">
        <v>2642</v>
      </c>
      <c r="G870" s="96" t="s">
        <v>215</v>
      </c>
      <c r="H870" s="23">
        <v>2023</v>
      </c>
      <c r="I870" s="156" t="s">
        <v>2726</v>
      </c>
      <c r="J870" s="29"/>
    </row>
    <row r="871" spans="1:10" ht="63">
      <c r="A871" s="7">
        <v>870</v>
      </c>
      <c r="B871" s="147" t="s">
        <v>2258</v>
      </c>
      <c r="C871" s="99" t="s">
        <v>2609</v>
      </c>
      <c r="D871" s="95" t="s">
        <v>2727</v>
      </c>
      <c r="E871" s="96" t="s">
        <v>2728</v>
      </c>
      <c r="F871" s="76" t="s">
        <v>2729</v>
      </c>
      <c r="G871" s="96" t="s">
        <v>215</v>
      </c>
      <c r="H871" s="23">
        <v>2023</v>
      </c>
      <c r="I871" s="156" t="s">
        <v>2730</v>
      </c>
      <c r="J871" s="29"/>
    </row>
    <row r="872" spans="1:10" ht="78.75">
      <c r="A872" s="7">
        <v>871</v>
      </c>
      <c r="B872" s="147" t="s">
        <v>2258</v>
      </c>
      <c r="C872" s="99" t="s">
        <v>2609</v>
      </c>
      <c r="D872" s="95" t="s">
        <v>2731</v>
      </c>
      <c r="E872" s="96" t="s">
        <v>2678</v>
      </c>
      <c r="F872" s="76" t="s">
        <v>2732</v>
      </c>
      <c r="G872" s="45" t="s">
        <v>219</v>
      </c>
      <c r="H872" s="23">
        <v>2023</v>
      </c>
      <c r="I872" s="156" t="s">
        <v>2733</v>
      </c>
      <c r="J872" s="29"/>
    </row>
    <row r="873" spans="1:10" ht="63.75">
      <c r="A873" s="7">
        <v>872</v>
      </c>
      <c r="B873" s="147" t="s">
        <v>2258</v>
      </c>
      <c r="C873" s="178" t="s">
        <v>2609</v>
      </c>
      <c r="D873" s="102" t="s">
        <v>2734</v>
      </c>
      <c r="E873" s="103" t="s">
        <v>2699</v>
      </c>
      <c r="F873" s="76" t="s">
        <v>2735</v>
      </c>
      <c r="G873" s="45" t="s">
        <v>219</v>
      </c>
      <c r="H873" s="25">
        <v>2023</v>
      </c>
      <c r="I873" s="160" t="s">
        <v>2736</v>
      </c>
      <c r="J873" s="30"/>
    </row>
    <row r="874" spans="1:10" ht="68.25">
      <c r="A874" s="7">
        <v>873</v>
      </c>
      <c r="B874" s="147" t="s">
        <v>2258</v>
      </c>
      <c r="C874" s="99" t="s">
        <v>2609</v>
      </c>
      <c r="D874" s="88" t="s">
        <v>2737</v>
      </c>
      <c r="E874" s="104" t="s">
        <v>2620</v>
      </c>
      <c r="F874" s="77"/>
      <c r="G874" s="104" t="s">
        <v>465</v>
      </c>
      <c r="H874" s="23">
        <v>2023</v>
      </c>
      <c r="I874" s="161" t="s">
        <v>2738</v>
      </c>
      <c r="J874" s="31"/>
    </row>
    <row r="875" spans="1:10" ht="45">
      <c r="A875" s="7">
        <v>874</v>
      </c>
      <c r="B875" s="147" t="s">
        <v>2739</v>
      </c>
      <c r="C875" s="114" t="s">
        <v>2740</v>
      </c>
      <c r="D875" s="91" t="s">
        <v>2741</v>
      </c>
      <c r="E875" s="91" t="s">
        <v>2742</v>
      </c>
      <c r="F875" s="54" t="s">
        <v>2743</v>
      </c>
      <c r="G875" s="91" t="s">
        <v>2744</v>
      </c>
      <c r="H875" s="20">
        <v>2016</v>
      </c>
      <c r="I875" s="43" t="s">
        <v>2745</v>
      </c>
      <c r="J875" s="32"/>
    </row>
    <row r="876" spans="1:10" ht="57.75" customHeight="1">
      <c r="A876" s="7">
        <v>875</v>
      </c>
      <c r="B876" s="147" t="s">
        <v>2739</v>
      </c>
      <c r="C876" s="114" t="s">
        <v>2740</v>
      </c>
      <c r="D876" s="45" t="s">
        <v>2746</v>
      </c>
      <c r="E876" s="45" t="s">
        <v>2747</v>
      </c>
      <c r="F876" s="54" t="s">
        <v>1840</v>
      </c>
      <c r="G876" s="91" t="s">
        <v>2748</v>
      </c>
      <c r="H876" s="26">
        <v>2018</v>
      </c>
      <c r="I876" s="154" t="s">
        <v>2749</v>
      </c>
      <c r="J876" s="21" t="s">
        <v>2848</v>
      </c>
    </row>
    <row r="877" spans="1:10" ht="63" customHeight="1">
      <c r="A877" s="7">
        <v>876</v>
      </c>
      <c r="B877" s="147" t="s">
        <v>2739</v>
      </c>
      <c r="C877" s="114" t="s">
        <v>2740</v>
      </c>
      <c r="D877" s="91" t="s">
        <v>2750</v>
      </c>
      <c r="E877" s="91" t="s">
        <v>2751</v>
      </c>
      <c r="F877" s="54" t="s">
        <v>2752</v>
      </c>
      <c r="G877" s="91" t="s">
        <v>2748</v>
      </c>
      <c r="H877" s="20">
        <v>2018</v>
      </c>
      <c r="I877" s="154" t="s">
        <v>2753</v>
      </c>
      <c r="J877" s="34" t="s">
        <v>2436</v>
      </c>
    </row>
    <row r="878" spans="1:10" ht="67.5">
      <c r="A878" s="7">
        <v>877</v>
      </c>
      <c r="B878" s="147" t="s">
        <v>2739</v>
      </c>
      <c r="C878" s="114" t="s">
        <v>2740</v>
      </c>
      <c r="D878" s="45" t="s">
        <v>2754</v>
      </c>
      <c r="E878" s="105" t="s">
        <v>2755</v>
      </c>
      <c r="F878" s="54" t="s">
        <v>2756</v>
      </c>
      <c r="G878" s="112" t="s">
        <v>54</v>
      </c>
      <c r="H878" s="27">
        <v>2018</v>
      </c>
      <c r="I878" s="48" t="s">
        <v>2757</v>
      </c>
      <c r="J878" s="35"/>
    </row>
    <row r="879" spans="1:10" ht="63.75">
      <c r="A879" s="7">
        <v>878</v>
      </c>
      <c r="B879" s="147" t="s">
        <v>2739</v>
      </c>
      <c r="C879" s="114" t="s">
        <v>2740</v>
      </c>
      <c r="D879" s="91" t="s">
        <v>2758</v>
      </c>
      <c r="E879" s="91" t="s">
        <v>2759</v>
      </c>
      <c r="F879" s="54" t="s">
        <v>2760</v>
      </c>
      <c r="G879" s="91" t="s">
        <v>1240</v>
      </c>
      <c r="H879" s="20">
        <v>2019</v>
      </c>
      <c r="I879" s="154" t="s">
        <v>2761</v>
      </c>
      <c r="J879" s="36"/>
    </row>
    <row r="880" spans="1:10" ht="63" customHeight="1">
      <c r="A880" s="7">
        <v>879</v>
      </c>
      <c r="B880" s="182" t="s">
        <v>2739</v>
      </c>
      <c r="C880" s="114" t="s">
        <v>2740</v>
      </c>
      <c r="D880" s="91" t="s">
        <v>2762</v>
      </c>
      <c r="E880" s="91" t="s">
        <v>2763</v>
      </c>
      <c r="F880" s="54" t="s">
        <v>2764</v>
      </c>
      <c r="G880" s="95" t="s">
        <v>1128</v>
      </c>
      <c r="H880" s="20">
        <v>2019</v>
      </c>
      <c r="I880" s="154" t="s">
        <v>2765</v>
      </c>
      <c r="J880" s="21" t="s">
        <v>2842</v>
      </c>
    </row>
    <row r="881" spans="1:10" ht="63.75">
      <c r="A881" s="7">
        <v>880</v>
      </c>
      <c r="B881" s="147" t="s">
        <v>2739</v>
      </c>
      <c r="C881" s="114" t="s">
        <v>2740</v>
      </c>
      <c r="D881" s="91" t="s">
        <v>2766</v>
      </c>
      <c r="E881" s="91" t="s">
        <v>2751</v>
      </c>
      <c r="F881" s="54" t="s">
        <v>2767</v>
      </c>
      <c r="G881" s="91" t="s">
        <v>86</v>
      </c>
      <c r="H881" s="20">
        <v>2019</v>
      </c>
      <c r="I881" s="154" t="s">
        <v>2768</v>
      </c>
      <c r="J881" s="36"/>
    </row>
    <row r="882" spans="1:10" ht="56.25">
      <c r="A882" s="7">
        <v>881</v>
      </c>
      <c r="B882" s="147" t="s">
        <v>2739</v>
      </c>
      <c r="C882" s="114" t="s">
        <v>2740</v>
      </c>
      <c r="D882" s="91" t="s">
        <v>2769</v>
      </c>
      <c r="E882" s="91" t="s">
        <v>2770</v>
      </c>
      <c r="F882" s="54" t="s">
        <v>2771</v>
      </c>
      <c r="G882" s="86" t="s">
        <v>105</v>
      </c>
      <c r="H882" s="20">
        <v>2019</v>
      </c>
      <c r="I882" s="154" t="s">
        <v>2772</v>
      </c>
      <c r="J882" s="36"/>
    </row>
    <row r="883" spans="1:10" ht="45">
      <c r="A883" s="7">
        <v>882</v>
      </c>
      <c r="B883" s="147" t="s">
        <v>2739</v>
      </c>
      <c r="C883" s="114" t="s">
        <v>2740</v>
      </c>
      <c r="D883" s="45" t="s">
        <v>2773</v>
      </c>
      <c r="E883" s="45" t="s">
        <v>2747</v>
      </c>
      <c r="F883" s="54" t="s">
        <v>2774</v>
      </c>
      <c r="G883" s="45" t="s">
        <v>109</v>
      </c>
      <c r="H883" s="27">
        <v>2020</v>
      </c>
      <c r="I883" s="48" t="s">
        <v>2775</v>
      </c>
      <c r="J883" s="35"/>
    </row>
    <row r="884" spans="1:10" ht="46.5" customHeight="1">
      <c r="A884" s="7">
        <v>883</v>
      </c>
      <c r="B884" s="147" t="s">
        <v>2739</v>
      </c>
      <c r="C884" s="114" t="s">
        <v>2740</v>
      </c>
      <c r="D884" s="91" t="s">
        <v>2776</v>
      </c>
      <c r="E884" s="91" t="s">
        <v>2777</v>
      </c>
      <c r="F884" s="54" t="s">
        <v>2778</v>
      </c>
      <c r="G884" s="86" t="s">
        <v>121</v>
      </c>
      <c r="H884" s="20">
        <v>2020</v>
      </c>
      <c r="I884" s="154" t="s">
        <v>2779</v>
      </c>
      <c r="J884" s="36"/>
    </row>
    <row r="885" spans="1:10" ht="90.75">
      <c r="A885" s="7">
        <v>884</v>
      </c>
      <c r="B885" s="147" t="s">
        <v>2739</v>
      </c>
      <c r="C885" s="114" t="s">
        <v>2740</v>
      </c>
      <c r="D885" s="91" t="s">
        <v>2780</v>
      </c>
      <c r="E885" s="91" t="s">
        <v>2781</v>
      </c>
      <c r="F885" s="54" t="s">
        <v>2782</v>
      </c>
      <c r="G885" s="91" t="s">
        <v>734</v>
      </c>
      <c r="H885" s="20">
        <v>2020</v>
      </c>
      <c r="I885" s="154" t="s">
        <v>2783</v>
      </c>
      <c r="J885" s="184" t="s">
        <v>5058</v>
      </c>
    </row>
    <row r="886" spans="1:10" ht="56.25">
      <c r="A886" s="7">
        <v>885</v>
      </c>
      <c r="B886" s="147" t="s">
        <v>2739</v>
      </c>
      <c r="C886" s="114" t="s">
        <v>2740</v>
      </c>
      <c r="D886" s="91" t="s">
        <v>2784</v>
      </c>
      <c r="E886" s="91" t="s">
        <v>2751</v>
      </c>
      <c r="F886" s="54" t="s">
        <v>2785</v>
      </c>
      <c r="G886" s="91" t="s">
        <v>734</v>
      </c>
      <c r="H886" s="20">
        <v>2020</v>
      </c>
      <c r="I886" s="154" t="s">
        <v>2786</v>
      </c>
      <c r="J886" s="36"/>
    </row>
    <row r="887" spans="1:10" ht="56.25">
      <c r="A887" s="7">
        <v>886</v>
      </c>
      <c r="B887" s="147" t="s">
        <v>2739</v>
      </c>
      <c r="C887" s="114" t="s">
        <v>2740</v>
      </c>
      <c r="D887" s="45" t="s">
        <v>2787</v>
      </c>
      <c r="E887" s="105" t="s">
        <v>2763</v>
      </c>
      <c r="F887" s="54" t="s">
        <v>2788</v>
      </c>
      <c r="G887" s="86" t="s">
        <v>134</v>
      </c>
      <c r="H887" s="27">
        <v>2020</v>
      </c>
      <c r="I887" s="48" t="s">
        <v>2789</v>
      </c>
      <c r="J887" s="35"/>
    </row>
    <row r="888" spans="1:10" ht="67.5">
      <c r="A888" s="7">
        <v>887</v>
      </c>
      <c r="B888" s="147" t="s">
        <v>2739</v>
      </c>
      <c r="C888" s="114" t="s">
        <v>2740</v>
      </c>
      <c r="D888" s="91" t="s">
        <v>2790</v>
      </c>
      <c r="E888" s="91" t="s">
        <v>2751</v>
      </c>
      <c r="F888" s="54" t="s">
        <v>2791</v>
      </c>
      <c r="G888" s="86" t="s">
        <v>134</v>
      </c>
      <c r="H888" s="20">
        <v>2020</v>
      </c>
      <c r="I888" s="162" t="s">
        <v>2792</v>
      </c>
      <c r="J888" s="36"/>
    </row>
    <row r="889" spans="1:10" ht="56.25">
      <c r="A889" s="7">
        <v>888</v>
      </c>
      <c r="B889" s="147" t="s">
        <v>2739</v>
      </c>
      <c r="C889" s="114" t="s">
        <v>2740</v>
      </c>
      <c r="D889" s="91" t="s">
        <v>2793</v>
      </c>
      <c r="E889" s="91" t="s">
        <v>2794</v>
      </c>
      <c r="F889" s="54" t="s">
        <v>2795</v>
      </c>
      <c r="G889" s="91" t="s">
        <v>140</v>
      </c>
      <c r="H889" s="28">
        <v>2020</v>
      </c>
      <c r="I889" s="163" t="s">
        <v>2796</v>
      </c>
      <c r="J889" s="37"/>
    </row>
    <row r="890" spans="1:10" ht="57.75" customHeight="1">
      <c r="A890" s="7">
        <v>889</v>
      </c>
      <c r="B890" s="147" t="s">
        <v>2739</v>
      </c>
      <c r="C890" s="114" t="s">
        <v>2740</v>
      </c>
      <c r="D890" s="91" t="s">
        <v>2797</v>
      </c>
      <c r="E890" s="91" t="s">
        <v>2747</v>
      </c>
      <c r="F890" s="54" t="s">
        <v>2798</v>
      </c>
      <c r="G890" s="91" t="s">
        <v>1031</v>
      </c>
      <c r="H890" s="28">
        <v>2021</v>
      </c>
      <c r="I890" s="43" t="s">
        <v>2799</v>
      </c>
      <c r="J890" s="37"/>
    </row>
    <row r="891" spans="1:10" ht="54.75" customHeight="1">
      <c r="A891" s="7">
        <v>890</v>
      </c>
      <c r="B891" s="147" t="s">
        <v>2739</v>
      </c>
      <c r="C891" s="114" t="s">
        <v>2740</v>
      </c>
      <c r="D891" s="91" t="s">
        <v>2800</v>
      </c>
      <c r="E891" s="91" t="s">
        <v>2801</v>
      </c>
      <c r="F891" s="54" t="s">
        <v>2802</v>
      </c>
      <c r="G891" s="91" t="s">
        <v>148</v>
      </c>
      <c r="H891" s="28">
        <v>2021</v>
      </c>
      <c r="I891" s="43" t="s">
        <v>2803</v>
      </c>
      <c r="J891" s="37"/>
    </row>
    <row r="892" spans="1:10" ht="80.25" customHeight="1">
      <c r="A892" s="7">
        <v>891</v>
      </c>
      <c r="B892" s="147" t="s">
        <v>2739</v>
      </c>
      <c r="C892" s="114" t="s">
        <v>2740</v>
      </c>
      <c r="D892" s="91" t="s">
        <v>2804</v>
      </c>
      <c r="E892" s="91" t="s">
        <v>2805</v>
      </c>
      <c r="F892" s="54" t="s">
        <v>2806</v>
      </c>
      <c r="G892" s="91" t="s">
        <v>152</v>
      </c>
      <c r="H892" s="28">
        <v>2021</v>
      </c>
      <c r="I892" s="43" t="s">
        <v>2807</v>
      </c>
      <c r="J892" s="37"/>
    </row>
    <row r="893" spans="1:10" ht="63" customHeight="1">
      <c r="A893" s="7">
        <v>892</v>
      </c>
      <c r="B893" s="147" t="s">
        <v>2739</v>
      </c>
      <c r="C893" s="114" t="s">
        <v>2740</v>
      </c>
      <c r="D893" s="91" t="s">
        <v>2808</v>
      </c>
      <c r="E893" s="91" t="s">
        <v>2801</v>
      </c>
      <c r="F893" s="54" t="s">
        <v>2809</v>
      </c>
      <c r="G893" s="91" t="s">
        <v>620</v>
      </c>
      <c r="H893" s="28">
        <v>2021</v>
      </c>
      <c r="I893" s="43" t="s">
        <v>2810</v>
      </c>
      <c r="J893" s="37"/>
    </row>
    <row r="894" spans="1:10" ht="56.25">
      <c r="A894" s="7">
        <v>893</v>
      </c>
      <c r="B894" s="147" t="s">
        <v>2739</v>
      </c>
      <c r="C894" s="114" t="s">
        <v>2740</v>
      </c>
      <c r="D894" s="91" t="s">
        <v>2811</v>
      </c>
      <c r="E894" s="91" t="s">
        <v>2812</v>
      </c>
      <c r="F894" s="54" t="s">
        <v>2809</v>
      </c>
      <c r="G894" s="91" t="s">
        <v>620</v>
      </c>
      <c r="H894" s="20">
        <v>2021</v>
      </c>
      <c r="I894" s="48" t="s">
        <v>2813</v>
      </c>
      <c r="J894" s="36"/>
    </row>
    <row r="895" spans="1:10" ht="67.5">
      <c r="A895" s="7">
        <v>894</v>
      </c>
      <c r="B895" s="147" t="s">
        <v>2739</v>
      </c>
      <c r="C895" s="114" t="s">
        <v>2740</v>
      </c>
      <c r="D895" s="91" t="s">
        <v>2814</v>
      </c>
      <c r="E895" s="91" t="s">
        <v>2763</v>
      </c>
      <c r="F895" s="54" t="s">
        <v>2815</v>
      </c>
      <c r="G895" s="91" t="s">
        <v>620</v>
      </c>
      <c r="H895" s="20">
        <v>2021</v>
      </c>
      <c r="I895" s="154" t="s">
        <v>2816</v>
      </c>
      <c r="J895" s="36"/>
    </row>
    <row r="896" spans="1:10" ht="56.25" customHeight="1">
      <c r="A896" s="7">
        <v>895</v>
      </c>
      <c r="B896" s="147" t="s">
        <v>2739</v>
      </c>
      <c r="C896" s="114" t="s">
        <v>2740</v>
      </c>
      <c r="D896" s="91" t="s">
        <v>2817</v>
      </c>
      <c r="E896" s="91" t="s">
        <v>2818</v>
      </c>
      <c r="F896" s="54" t="s">
        <v>2809</v>
      </c>
      <c r="G896" s="86" t="s">
        <v>157</v>
      </c>
      <c r="H896" s="20">
        <v>2021</v>
      </c>
      <c r="I896" s="154" t="s">
        <v>2819</v>
      </c>
      <c r="J896" s="36"/>
    </row>
    <row r="897" spans="1:10" ht="54" customHeight="1">
      <c r="A897" s="7">
        <v>896</v>
      </c>
      <c r="B897" s="147" t="s">
        <v>2739</v>
      </c>
      <c r="C897" s="114" t="s">
        <v>2740</v>
      </c>
      <c r="D897" s="91" t="s">
        <v>2820</v>
      </c>
      <c r="E897" s="91" t="s">
        <v>2742</v>
      </c>
      <c r="F897" s="54" t="s">
        <v>2821</v>
      </c>
      <c r="G897" s="91" t="s">
        <v>157</v>
      </c>
      <c r="H897" s="20">
        <v>2021</v>
      </c>
      <c r="I897" s="154" t="s">
        <v>2822</v>
      </c>
      <c r="J897" s="36"/>
    </row>
    <row r="898" spans="1:10" ht="54" customHeight="1">
      <c r="A898" s="7">
        <v>897</v>
      </c>
      <c r="B898" s="147" t="s">
        <v>2739</v>
      </c>
      <c r="C898" s="114" t="s">
        <v>2740</v>
      </c>
      <c r="D898" s="91" t="s">
        <v>2823</v>
      </c>
      <c r="E898" s="91" t="s">
        <v>2824</v>
      </c>
      <c r="F898" s="54" t="s">
        <v>2825</v>
      </c>
      <c r="G898" s="91" t="s">
        <v>157</v>
      </c>
      <c r="H898" s="20">
        <v>2021</v>
      </c>
      <c r="I898" s="154" t="s">
        <v>2826</v>
      </c>
      <c r="J898" s="36"/>
    </row>
    <row r="899" spans="1:10" ht="51.75" customHeight="1">
      <c r="A899" s="7">
        <v>898</v>
      </c>
      <c r="B899" s="147" t="s">
        <v>2739</v>
      </c>
      <c r="C899" s="114" t="s">
        <v>2740</v>
      </c>
      <c r="D899" s="91" t="s">
        <v>2827</v>
      </c>
      <c r="E899" s="91" t="s">
        <v>2828</v>
      </c>
      <c r="F899" s="54" t="s">
        <v>2829</v>
      </c>
      <c r="G899" s="91" t="s">
        <v>157</v>
      </c>
      <c r="H899" s="20">
        <v>2021</v>
      </c>
      <c r="I899" s="154" t="s">
        <v>2830</v>
      </c>
      <c r="J899" s="36"/>
    </row>
    <row r="900" spans="1:10" ht="47.25">
      <c r="A900" s="7">
        <v>899</v>
      </c>
      <c r="B900" s="147" t="s">
        <v>2739</v>
      </c>
      <c r="C900" s="114" t="s">
        <v>2740</v>
      </c>
      <c r="D900" s="91" t="s">
        <v>2831</v>
      </c>
      <c r="E900" s="91" t="s">
        <v>2832</v>
      </c>
      <c r="F900" s="54" t="s">
        <v>2809</v>
      </c>
      <c r="G900" s="91" t="s">
        <v>2670</v>
      </c>
      <c r="H900" s="20">
        <v>2022</v>
      </c>
      <c r="I900" s="154" t="s">
        <v>2833</v>
      </c>
      <c r="J900" s="36"/>
    </row>
    <row r="901" spans="1:10" ht="78.75">
      <c r="A901" s="7">
        <v>900</v>
      </c>
      <c r="B901" s="147" t="s">
        <v>2739</v>
      </c>
      <c r="C901" s="114" t="s">
        <v>2740</v>
      </c>
      <c r="D901" s="91" t="s">
        <v>2834</v>
      </c>
      <c r="E901" s="91" t="s">
        <v>2835</v>
      </c>
      <c r="F901" s="54" t="s">
        <v>2809</v>
      </c>
      <c r="G901" s="91" t="s">
        <v>654</v>
      </c>
      <c r="H901" s="20">
        <v>2022</v>
      </c>
      <c r="I901" s="154" t="s">
        <v>2836</v>
      </c>
      <c r="J901" s="36"/>
    </row>
    <row r="902" spans="1:10" ht="63">
      <c r="A902" s="7">
        <v>901</v>
      </c>
      <c r="B902" s="147" t="s">
        <v>2739</v>
      </c>
      <c r="C902" s="114" t="s">
        <v>2740</v>
      </c>
      <c r="D902" s="91" t="s">
        <v>2837</v>
      </c>
      <c r="E902" s="91" t="s">
        <v>2838</v>
      </c>
      <c r="F902" s="54" t="s">
        <v>2809</v>
      </c>
      <c r="G902" s="91" t="s">
        <v>400</v>
      </c>
      <c r="H902" s="20">
        <v>2022</v>
      </c>
      <c r="I902" s="154" t="s">
        <v>2839</v>
      </c>
      <c r="J902" s="36"/>
    </row>
    <row r="903" spans="1:10" ht="78.75">
      <c r="A903" s="7">
        <v>902</v>
      </c>
      <c r="B903" s="147" t="s">
        <v>2739</v>
      </c>
      <c r="C903" s="114" t="s">
        <v>2740</v>
      </c>
      <c r="D903" s="91" t="s">
        <v>2840</v>
      </c>
      <c r="E903" s="106" t="s">
        <v>2751</v>
      </c>
      <c r="F903" s="54" t="s">
        <v>2809</v>
      </c>
      <c r="G903" s="45" t="s">
        <v>189</v>
      </c>
      <c r="H903" s="32">
        <v>2022</v>
      </c>
      <c r="I903" s="164" t="s">
        <v>2436</v>
      </c>
      <c r="J903" s="36"/>
    </row>
    <row r="904" spans="1:10" ht="67.5">
      <c r="A904" s="7">
        <v>903</v>
      </c>
      <c r="B904" s="147" t="s">
        <v>2739</v>
      </c>
      <c r="C904" s="114" t="s">
        <v>2740</v>
      </c>
      <c r="D904" s="91" t="s">
        <v>2762</v>
      </c>
      <c r="E904" s="91" t="s">
        <v>2763</v>
      </c>
      <c r="F904" s="54" t="s">
        <v>2841</v>
      </c>
      <c r="G904" s="45" t="s">
        <v>189</v>
      </c>
      <c r="H904" s="20">
        <v>2022</v>
      </c>
      <c r="I904" s="154" t="s">
        <v>2842</v>
      </c>
      <c r="J904" s="36"/>
    </row>
    <row r="905" spans="1:10" ht="56.25">
      <c r="A905" s="7">
        <v>904</v>
      </c>
      <c r="B905" s="147" t="s">
        <v>2739</v>
      </c>
      <c r="C905" s="114" t="s">
        <v>2740</v>
      </c>
      <c r="D905" s="91" t="s">
        <v>2843</v>
      </c>
      <c r="E905" s="91" t="s">
        <v>2844</v>
      </c>
      <c r="F905" s="54" t="s">
        <v>2845</v>
      </c>
      <c r="G905" s="45" t="s">
        <v>189</v>
      </c>
      <c r="H905" s="20">
        <v>2022</v>
      </c>
      <c r="I905" s="154" t="s">
        <v>2846</v>
      </c>
      <c r="J905" s="36"/>
    </row>
    <row r="906" spans="1:10" ht="90">
      <c r="A906" s="7">
        <v>905</v>
      </c>
      <c r="B906" s="147" t="s">
        <v>2739</v>
      </c>
      <c r="C906" s="114" t="s">
        <v>2740</v>
      </c>
      <c r="D906" s="91" t="s">
        <v>2746</v>
      </c>
      <c r="E906" s="91" t="s">
        <v>2747</v>
      </c>
      <c r="F906" s="54" t="s">
        <v>2847</v>
      </c>
      <c r="G906" s="45" t="s">
        <v>189</v>
      </c>
      <c r="H906" s="20">
        <v>2022</v>
      </c>
      <c r="I906" s="154" t="s">
        <v>2848</v>
      </c>
      <c r="J906" s="36"/>
    </row>
    <row r="907" spans="1:10" ht="56.25">
      <c r="A907" s="7">
        <v>906</v>
      </c>
      <c r="B907" s="147" t="s">
        <v>2739</v>
      </c>
      <c r="C907" s="114" t="s">
        <v>2740</v>
      </c>
      <c r="D907" s="91" t="s">
        <v>2849</v>
      </c>
      <c r="E907" s="91" t="s">
        <v>2742</v>
      </c>
      <c r="F907" s="54" t="s">
        <v>2809</v>
      </c>
      <c r="G907" s="45" t="s">
        <v>189</v>
      </c>
      <c r="H907" s="20">
        <v>2022</v>
      </c>
      <c r="I907" s="154" t="s">
        <v>2850</v>
      </c>
      <c r="J907" s="36"/>
    </row>
    <row r="908" spans="1:10" ht="67.5">
      <c r="A908" s="7">
        <v>907</v>
      </c>
      <c r="B908" s="147" t="s">
        <v>2739</v>
      </c>
      <c r="C908" s="114" t="s">
        <v>2740</v>
      </c>
      <c r="D908" s="91" t="s">
        <v>2851</v>
      </c>
      <c r="E908" s="91" t="s">
        <v>2751</v>
      </c>
      <c r="F908" s="54" t="s">
        <v>2852</v>
      </c>
      <c r="G908" s="45" t="s">
        <v>206</v>
      </c>
      <c r="H908" s="20">
        <v>2022</v>
      </c>
      <c r="I908" s="154" t="s">
        <v>2853</v>
      </c>
      <c r="J908" s="36"/>
    </row>
    <row r="909" spans="1:10" ht="67.5">
      <c r="A909" s="7">
        <v>908</v>
      </c>
      <c r="B909" s="147" t="s">
        <v>2739</v>
      </c>
      <c r="C909" s="114" t="s">
        <v>2740</v>
      </c>
      <c r="D909" s="91" t="s">
        <v>2854</v>
      </c>
      <c r="E909" s="91" t="s">
        <v>2777</v>
      </c>
      <c r="F909" s="54" t="s">
        <v>2809</v>
      </c>
      <c r="G909" s="91" t="s">
        <v>436</v>
      </c>
      <c r="H909" s="20">
        <v>2022</v>
      </c>
      <c r="I909" s="154" t="s">
        <v>2855</v>
      </c>
      <c r="J909" s="36"/>
    </row>
    <row r="910" spans="1:10" ht="78.75">
      <c r="A910" s="7">
        <v>909</v>
      </c>
      <c r="B910" s="147" t="s">
        <v>2739</v>
      </c>
      <c r="C910" s="114" t="s">
        <v>2740</v>
      </c>
      <c r="D910" s="91" t="s">
        <v>2856</v>
      </c>
      <c r="E910" s="91" t="s">
        <v>2777</v>
      </c>
      <c r="F910" s="54" t="s">
        <v>2802</v>
      </c>
      <c r="G910" s="91" t="s">
        <v>436</v>
      </c>
      <c r="H910" s="20">
        <v>2022</v>
      </c>
      <c r="I910" s="154" t="s">
        <v>2857</v>
      </c>
      <c r="J910" s="36"/>
    </row>
    <row r="911" spans="1:10" ht="56.25">
      <c r="A911" s="7">
        <v>910</v>
      </c>
      <c r="B911" s="147" t="s">
        <v>2739</v>
      </c>
      <c r="C911" s="114" t="s">
        <v>2740</v>
      </c>
      <c r="D911" s="91" t="s">
        <v>2858</v>
      </c>
      <c r="E911" s="91" t="s">
        <v>2859</v>
      </c>
      <c r="F911" s="54" t="s">
        <v>2860</v>
      </c>
      <c r="G911" s="91" t="s">
        <v>879</v>
      </c>
      <c r="H911" s="20">
        <v>2023</v>
      </c>
      <c r="I911" s="154" t="s">
        <v>2861</v>
      </c>
      <c r="J911" s="36"/>
    </row>
    <row r="912" spans="1:10" ht="51">
      <c r="A912" s="7">
        <v>911</v>
      </c>
      <c r="B912" s="147" t="s">
        <v>2739</v>
      </c>
      <c r="C912" s="114" t="s">
        <v>2740</v>
      </c>
      <c r="D912" s="91" t="s">
        <v>2862</v>
      </c>
      <c r="E912" s="91" t="s">
        <v>2763</v>
      </c>
      <c r="F912" s="54" t="s">
        <v>2863</v>
      </c>
      <c r="G912" s="91" t="s">
        <v>879</v>
      </c>
      <c r="H912" s="20">
        <v>2023</v>
      </c>
      <c r="I912" s="154" t="s">
        <v>2864</v>
      </c>
      <c r="J912" s="36"/>
    </row>
    <row r="913" spans="1:10" ht="90">
      <c r="A913" s="7">
        <v>912</v>
      </c>
      <c r="B913" s="147" t="s">
        <v>2739</v>
      </c>
      <c r="C913" s="114" t="s">
        <v>2740</v>
      </c>
      <c r="D913" s="91" t="s">
        <v>2865</v>
      </c>
      <c r="E913" s="91" t="s">
        <v>2818</v>
      </c>
      <c r="F913" s="54" t="s">
        <v>2866</v>
      </c>
      <c r="G913" s="91" t="s">
        <v>215</v>
      </c>
      <c r="H913" s="20">
        <v>2023</v>
      </c>
      <c r="I913" s="154" t="s">
        <v>2867</v>
      </c>
      <c r="J913" s="36"/>
    </row>
    <row r="914" spans="1:10" ht="56.25">
      <c r="A914" s="7">
        <v>913</v>
      </c>
      <c r="B914" s="147" t="s">
        <v>2739</v>
      </c>
      <c r="C914" s="114" t="s">
        <v>2740</v>
      </c>
      <c r="D914" s="91" t="s">
        <v>2868</v>
      </c>
      <c r="E914" s="91" t="s">
        <v>2824</v>
      </c>
      <c r="F914" s="54" t="s">
        <v>2869</v>
      </c>
      <c r="G914" s="91" t="s">
        <v>215</v>
      </c>
      <c r="H914" s="20">
        <v>2023</v>
      </c>
      <c r="I914" s="154" t="s">
        <v>2870</v>
      </c>
      <c r="J914" s="36"/>
    </row>
    <row r="915" spans="1:10" ht="45">
      <c r="A915" s="7">
        <v>914</v>
      </c>
      <c r="B915" s="147" t="s">
        <v>2739</v>
      </c>
      <c r="C915" s="114" t="s">
        <v>2740</v>
      </c>
      <c r="D915" s="91" t="s">
        <v>2871</v>
      </c>
      <c r="E915" s="91" t="s">
        <v>2777</v>
      </c>
      <c r="F915" s="54" t="s">
        <v>2869</v>
      </c>
      <c r="G915" s="91" t="s">
        <v>215</v>
      </c>
      <c r="H915" s="20">
        <v>2023</v>
      </c>
      <c r="I915" s="154" t="s">
        <v>2872</v>
      </c>
      <c r="J915" s="36"/>
    </row>
    <row r="916" spans="1:10" ht="67.5">
      <c r="A916" s="7">
        <v>915</v>
      </c>
      <c r="B916" s="147" t="s">
        <v>2739</v>
      </c>
      <c r="C916" s="114" t="s">
        <v>2740</v>
      </c>
      <c r="D916" s="91" t="s">
        <v>2873</v>
      </c>
      <c r="E916" s="91" t="s">
        <v>2874</v>
      </c>
      <c r="F916" s="54" t="s">
        <v>2771</v>
      </c>
      <c r="G916" s="45" t="s">
        <v>219</v>
      </c>
      <c r="H916" s="20">
        <v>2023</v>
      </c>
      <c r="I916" s="154" t="s">
        <v>2875</v>
      </c>
      <c r="J916" s="36"/>
    </row>
    <row r="917" spans="1:10" ht="51">
      <c r="A917" s="7">
        <v>916</v>
      </c>
      <c r="B917" s="147" t="s">
        <v>2739</v>
      </c>
      <c r="C917" s="114" t="s">
        <v>2740</v>
      </c>
      <c r="D917" s="91" t="s">
        <v>2876</v>
      </c>
      <c r="E917" s="91" t="s">
        <v>2759</v>
      </c>
      <c r="F917" s="54" t="s">
        <v>2877</v>
      </c>
      <c r="G917" s="45" t="s">
        <v>219</v>
      </c>
      <c r="H917" s="20">
        <v>2023</v>
      </c>
      <c r="I917" s="154" t="s">
        <v>2878</v>
      </c>
      <c r="J917" s="36"/>
    </row>
    <row r="918" spans="1:10" ht="45">
      <c r="A918" s="7">
        <v>917</v>
      </c>
      <c r="B918" s="147" t="s">
        <v>2739</v>
      </c>
      <c r="C918" s="114" t="s">
        <v>2740</v>
      </c>
      <c r="D918" s="91" t="s">
        <v>2879</v>
      </c>
      <c r="E918" s="91" t="s">
        <v>2835</v>
      </c>
      <c r="F918" s="54" t="s">
        <v>2880</v>
      </c>
      <c r="G918" s="45" t="s">
        <v>219</v>
      </c>
      <c r="H918" s="20">
        <v>2023</v>
      </c>
      <c r="I918" s="154" t="s">
        <v>2881</v>
      </c>
      <c r="J918" s="36"/>
    </row>
    <row r="919" spans="1:10" ht="67.5">
      <c r="A919" s="7">
        <v>918</v>
      </c>
      <c r="B919" s="147" t="s">
        <v>2739</v>
      </c>
      <c r="C919" s="114" t="s">
        <v>2740</v>
      </c>
      <c r="D919" s="91" t="s">
        <v>2882</v>
      </c>
      <c r="E919" s="91" t="s">
        <v>2883</v>
      </c>
      <c r="F919" s="54" t="s">
        <v>2884</v>
      </c>
      <c r="G919" s="45" t="s">
        <v>219</v>
      </c>
      <c r="H919" s="20">
        <v>2023</v>
      </c>
      <c r="I919" s="154" t="s">
        <v>2885</v>
      </c>
      <c r="J919" s="36"/>
    </row>
    <row r="920" spans="1:10" ht="56.25">
      <c r="A920" s="7">
        <v>919</v>
      </c>
      <c r="B920" s="147" t="s">
        <v>2739</v>
      </c>
      <c r="C920" s="114" t="s">
        <v>2740</v>
      </c>
      <c r="D920" s="91" t="s">
        <v>2886</v>
      </c>
      <c r="E920" s="105" t="s">
        <v>2763</v>
      </c>
      <c r="F920" s="54" t="s">
        <v>2887</v>
      </c>
      <c r="G920" s="91" t="s">
        <v>465</v>
      </c>
      <c r="H920" s="20">
        <v>2023</v>
      </c>
      <c r="I920" s="154" t="s">
        <v>2888</v>
      </c>
      <c r="J920" s="36"/>
    </row>
    <row r="921" spans="1:10" ht="78.75">
      <c r="A921" s="7">
        <v>920</v>
      </c>
      <c r="B921" s="147" t="s">
        <v>2739</v>
      </c>
      <c r="C921" s="114" t="s">
        <v>2740</v>
      </c>
      <c r="D921" s="107" t="s">
        <v>2889</v>
      </c>
      <c r="E921" s="108" t="s">
        <v>2751</v>
      </c>
      <c r="F921" s="54" t="s">
        <v>2890</v>
      </c>
      <c r="G921" s="45" t="s">
        <v>571</v>
      </c>
      <c r="H921" s="20">
        <v>2023</v>
      </c>
      <c r="I921" s="48" t="s">
        <v>2891</v>
      </c>
      <c r="J921" s="39"/>
    </row>
    <row r="922" spans="1:10" ht="90">
      <c r="A922" s="7">
        <v>921</v>
      </c>
      <c r="B922" s="147" t="s">
        <v>2739</v>
      </c>
      <c r="C922" s="114" t="s">
        <v>2740</v>
      </c>
      <c r="D922" s="109" t="s">
        <v>1989</v>
      </c>
      <c r="E922" s="90" t="s">
        <v>2805</v>
      </c>
      <c r="F922" s="54" t="s">
        <v>2890</v>
      </c>
      <c r="G922" s="45" t="s">
        <v>571</v>
      </c>
      <c r="H922" s="20">
        <v>2023</v>
      </c>
      <c r="I922" s="48" t="s">
        <v>2892</v>
      </c>
      <c r="J922" s="39"/>
    </row>
    <row r="923" spans="1:10" ht="78.75">
      <c r="A923" s="7">
        <v>922</v>
      </c>
      <c r="B923" s="147" t="s">
        <v>2739</v>
      </c>
      <c r="C923" s="114" t="s">
        <v>2740</v>
      </c>
      <c r="D923" s="109" t="s">
        <v>2893</v>
      </c>
      <c r="E923" s="90" t="s">
        <v>2844</v>
      </c>
      <c r="F923" s="54" t="s">
        <v>2890</v>
      </c>
      <c r="G923" s="45" t="s">
        <v>571</v>
      </c>
      <c r="H923" s="20">
        <v>2023</v>
      </c>
      <c r="I923" s="48" t="s">
        <v>2894</v>
      </c>
      <c r="J923" s="39"/>
    </row>
    <row r="924" spans="1:10" ht="67.5">
      <c r="A924" s="7">
        <v>923</v>
      </c>
      <c r="B924" s="147" t="s">
        <v>2739</v>
      </c>
      <c r="C924" s="114" t="s">
        <v>2740</v>
      </c>
      <c r="D924" s="110" t="s">
        <v>2895</v>
      </c>
      <c r="E924" s="111" t="s">
        <v>2859</v>
      </c>
      <c r="F924" s="54" t="s">
        <v>2896</v>
      </c>
      <c r="G924" s="90" t="s">
        <v>776</v>
      </c>
      <c r="H924" s="38">
        <v>2024</v>
      </c>
      <c r="I924" s="48" t="s">
        <v>2897</v>
      </c>
      <c r="J924" s="39"/>
    </row>
    <row r="925" spans="1:10" ht="44.25" customHeight="1">
      <c r="A925" s="7">
        <v>924</v>
      </c>
      <c r="B925" s="147" t="s">
        <v>2739</v>
      </c>
      <c r="C925" s="114" t="s">
        <v>2898</v>
      </c>
      <c r="D925" s="112" t="s">
        <v>2899</v>
      </c>
      <c r="E925" s="112" t="s">
        <v>2900</v>
      </c>
      <c r="F925" s="54" t="s">
        <v>2901</v>
      </c>
      <c r="G925" s="112" t="s">
        <v>1123</v>
      </c>
      <c r="H925" s="38">
        <v>2016</v>
      </c>
      <c r="I925" s="48" t="s">
        <v>2902</v>
      </c>
      <c r="J925" s="40"/>
    </row>
    <row r="926" spans="1:10" ht="52.5" customHeight="1">
      <c r="A926" s="7">
        <v>925</v>
      </c>
      <c r="B926" s="147" t="s">
        <v>2739</v>
      </c>
      <c r="C926" s="114" t="s">
        <v>2898</v>
      </c>
      <c r="D926" s="112" t="s">
        <v>2903</v>
      </c>
      <c r="E926" s="112" t="s">
        <v>2904</v>
      </c>
      <c r="F926" s="54" t="s">
        <v>1122</v>
      </c>
      <c r="G926" s="112" t="s">
        <v>2905</v>
      </c>
      <c r="H926" s="38">
        <v>2017</v>
      </c>
      <c r="I926" s="151" t="s">
        <v>2906</v>
      </c>
      <c r="J926" s="163" t="s">
        <v>4454</v>
      </c>
    </row>
    <row r="927" spans="1:10" ht="68.25">
      <c r="A927" s="7">
        <v>926</v>
      </c>
      <c r="B927" s="147" t="s">
        <v>2739</v>
      </c>
      <c r="C927" s="114" t="s">
        <v>2898</v>
      </c>
      <c r="D927" s="91" t="s">
        <v>2907</v>
      </c>
      <c r="E927" s="112" t="s">
        <v>2908</v>
      </c>
      <c r="F927" s="54" t="s">
        <v>2909</v>
      </c>
      <c r="G927" s="91" t="s">
        <v>2748</v>
      </c>
      <c r="H927" s="38">
        <v>2018</v>
      </c>
      <c r="I927" s="151" t="s">
        <v>2910</v>
      </c>
      <c r="J927" s="40"/>
    </row>
    <row r="928" spans="1:10" ht="67.5" customHeight="1">
      <c r="A928" s="7">
        <v>927</v>
      </c>
      <c r="B928" s="147" t="s">
        <v>2739</v>
      </c>
      <c r="C928" s="114" t="s">
        <v>2898</v>
      </c>
      <c r="D928" s="91" t="s">
        <v>2903</v>
      </c>
      <c r="E928" s="112" t="s">
        <v>2900</v>
      </c>
      <c r="F928" s="54" t="s">
        <v>2911</v>
      </c>
      <c r="G928" s="112" t="s">
        <v>28</v>
      </c>
      <c r="H928" s="38">
        <v>2018</v>
      </c>
      <c r="I928" s="48" t="s">
        <v>2912</v>
      </c>
      <c r="J928" s="155" t="s">
        <v>4497</v>
      </c>
    </row>
    <row r="929" spans="1:10" ht="134.25" customHeight="1">
      <c r="A929" s="7">
        <v>928</v>
      </c>
      <c r="B929" s="147" t="s">
        <v>2739</v>
      </c>
      <c r="C929" s="114" t="s">
        <v>2898</v>
      </c>
      <c r="D929" s="91" t="s">
        <v>2913</v>
      </c>
      <c r="E929" s="112" t="s">
        <v>2914</v>
      </c>
      <c r="F929" s="54" t="s">
        <v>2909</v>
      </c>
      <c r="G929" s="45" t="s">
        <v>65</v>
      </c>
      <c r="H929" s="38">
        <v>2019</v>
      </c>
      <c r="I929" s="48" t="s">
        <v>2915</v>
      </c>
      <c r="J929" s="185" t="s">
        <v>5062</v>
      </c>
    </row>
    <row r="930" spans="1:10" ht="78.75">
      <c r="A930" s="7">
        <v>929</v>
      </c>
      <c r="B930" s="147" t="s">
        <v>2739</v>
      </c>
      <c r="C930" s="114" t="s">
        <v>2898</v>
      </c>
      <c r="D930" s="91" t="s">
        <v>2916</v>
      </c>
      <c r="E930" s="112" t="s">
        <v>2917</v>
      </c>
      <c r="F930" s="54" t="s">
        <v>2918</v>
      </c>
      <c r="G930" s="112" t="s">
        <v>86</v>
      </c>
      <c r="H930" s="38">
        <v>2019</v>
      </c>
      <c r="I930" s="48" t="s">
        <v>2919</v>
      </c>
      <c r="J930" s="40"/>
    </row>
    <row r="931" spans="1:10" ht="56.25">
      <c r="A931" s="7">
        <v>930</v>
      </c>
      <c r="B931" s="147" t="s">
        <v>2739</v>
      </c>
      <c r="C931" s="114" t="s">
        <v>2898</v>
      </c>
      <c r="D931" s="91" t="s">
        <v>2920</v>
      </c>
      <c r="E931" s="112" t="s">
        <v>2921</v>
      </c>
      <c r="F931" s="54" t="s">
        <v>2922</v>
      </c>
      <c r="G931" s="86" t="s">
        <v>113</v>
      </c>
      <c r="H931" s="38">
        <v>2020</v>
      </c>
      <c r="I931" s="48" t="s">
        <v>2923</v>
      </c>
      <c r="J931" s="40"/>
    </row>
    <row r="932" spans="1:10" ht="56.25">
      <c r="A932" s="7">
        <v>931</v>
      </c>
      <c r="B932" s="147" t="s">
        <v>2739</v>
      </c>
      <c r="C932" s="114" t="s">
        <v>2898</v>
      </c>
      <c r="D932" s="91" t="s">
        <v>2924</v>
      </c>
      <c r="E932" s="112" t="s">
        <v>2917</v>
      </c>
      <c r="F932" s="54" t="s">
        <v>2918</v>
      </c>
      <c r="G932" s="86" t="s">
        <v>125</v>
      </c>
      <c r="H932" s="38">
        <v>2020</v>
      </c>
      <c r="I932" s="48" t="s">
        <v>2925</v>
      </c>
      <c r="J932" s="40"/>
    </row>
    <row r="933" spans="1:10" ht="56.25">
      <c r="A933" s="7">
        <v>932</v>
      </c>
      <c r="B933" s="147" t="s">
        <v>2739</v>
      </c>
      <c r="C933" s="114" t="s">
        <v>2898</v>
      </c>
      <c r="D933" s="91" t="s">
        <v>2926</v>
      </c>
      <c r="E933" s="112" t="s">
        <v>2900</v>
      </c>
      <c r="F933" s="54" t="s">
        <v>2918</v>
      </c>
      <c r="G933" s="86" t="s">
        <v>134</v>
      </c>
      <c r="H933" s="38">
        <v>2020</v>
      </c>
      <c r="I933" s="48" t="s">
        <v>2927</v>
      </c>
      <c r="J933" s="40"/>
    </row>
    <row r="934" spans="1:10" ht="54" customHeight="1">
      <c r="A934" s="7">
        <v>933</v>
      </c>
      <c r="B934" s="147" t="s">
        <v>2739</v>
      </c>
      <c r="C934" s="114" t="s">
        <v>2898</v>
      </c>
      <c r="D934" s="91" t="s">
        <v>2928</v>
      </c>
      <c r="E934" s="112" t="s">
        <v>2929</v>
      </c>
      <c r="F934" s="54" t="s">
        <v>2930</v>
      </c>
      <c r="G934" s="86" t="s">
        <v>134</v>
      </c>
      <c r="H934" s="38">
        <v>2020</v>
      </c>
      <c r="I934" s="48" t="s">
        <v>2931</v>
      </c>
      <c r="J934" s="40"/>
    </row>
    <row r="935" spans="1:10" ht="78.75">
      <c r="A935" s="7">
        <v>934</v>
      </c>
      <c r="B935" s="147" t="s">
        <v>2739</v>
      </c>
      <c r="C935" s="114" t="s">
        <v>2898</v>
      </c>
      <c r="D935" s="91" t="s">
        <v>2932</v>
      </c>
      <c r="E935" s="112" t="s">
        <v>2933</v>
      </c>
      <c r="F935" s="54" t="s">
        <v>2934</v>
      </c>
      <c r="G935" s="112" t="s">
        <v>140</v>
      </c>
      <c r="H935" s="38">
        <v>2020</v>
      </c>
      <c r="I935" s="48" t="s">
        <v>2935</v>
      </c>
      <c r="J935" s="40"/>
    </row>
    <row r="936" spans="1:10" ht="67.5">
      <c r="A936" s="7">
        <v>935</v>
      </c>
      <c r="B936" s="147" t="s">
        <v>2739</v>
      </c>
      <c r="C936" s="114" t="s">
        <v>2898</v>
      </c>
      <c r="D936" s="91" t="s">
        <v>2936</v>
      </c>
      <c r="E936" s="112" t="s">
        <v>2937</v>
      </c>
      <c r="F936" s="54" t="s">
        <v>2938</v>
      </c>
      <c r="G936" s="112" t="s">
        <v>140</v>
      </c>
      <c r="H936" s="38">
        <v>2020</v>
      </c>
      <c r="I936" s="48" t="s">
        <v>2939</v>
      </c>
      <c r="J936" s="40"/>
    </row>
    <row r="937" spans="1:10" ht="79.5">
      <c r="A937" s="7">
        <v>936</v>
      </c>
      <c r="B937" s="147" t="s">
        <v>2739</v>
      </c>
      <c r="C937" s="114" t="s">
        <v>2898</v>
      </c>
      <c r="D937" s="91" t="s">
        <v>2940</v>
      </c>
      <c r="E937" s="91" t="s">
        <v>2941</v>
      </c>
      <c r="F937" s="54" t="s">
        <v>2942</v>
      </c>
      <c r="G937" s="112" t="s">
        <v>152</v>
      </c>
      <c r="H937" s="38">
        <v>2021</v>
      </c>
      <c r="I937" s="48" t="s">
        <v>2943</v>
      </c>
      <c r="J937" s="184" t="s">
        <v>5061</v>
      </c>
    </row>
    <row r="938" spans="1:10" ht="67.5">
      <c r="A938" s="7">
        <v>937</v>
      </c>
      <c r="B938" s="147" t="s">
        <v>2739</v>
      </c>
      <c r="C938" s="114" t="s">
        <v>2898</v>
      </c>
      <c r="D938" s="91" t="s">
        <v>2944</v>
      </c>
      <c r="E938" s="91" t="s">
        <v>2941</v>
      </c>
      <c r="F938" s="54" t="s">
        <v>2945</v>
      </c>
      <c r="G938" s="112" t="s">
        <v>1149</v>
      </c>
      <c r="H938" s="38">
        <v>2021</v>
      </c>
      <c r="I938" s="48" t="s">
        <v>2946</v>
      </c>
      <c r="J938" s="40"/>
    </row>
    <row r="939" spans="1:10" ht="67.5">
      <c r="A939" s="7">
        <v>938</v>
      </c>
      <c r="B939" s="147" t="s">
        <v>2739</v>
      </c>
      <c r="C939" s="114" t="s">
        <v>2898</v>
      </c>
      <c r="D939" s="91" t="s">
        <v>2947</v>
      </c>
      <c r="E939" s="91" t="s">
        <v>2948</v>
      </c>
      <c r="F939" s="72" t="s">
        <v>2949</v>
      </c>
      <c r="G939" s="112" t="s">
        <v>157</v>
      </c>
      <c r="H939" s="38">
        <v>2021</v>
      </c>
      <c r="I939" s="48" t="s">
        <v>2950</v>
      </c>
      <c r="J939" s="40"/>
    </row>
    <row r="940" spans="1:10" ht="56.25">
      <c r="A940" s="7">
        <v>939</v>
      </c>
      <c r="B940" s="147" t="s">
        <v>2739</v>
      </c>
      <c r="C940" s="114" t="s">
        <v>2898</v>
      </c>
      <c r="D940" s="91" t="s">
        <v>4056</v>
      </c>
      <c r="E940" s="91" t="s">
        <v>3009</v>
      </c>
      <c r="F940" s="72" t="s">
        <v>4062</v>
      </c>
      <c r="G940" s="112" t="s">
        <v>381</v>
      </c>
      <c r="H940" s="38">
        <v>2021</v>
      </c>
      <c r="I940" s="48" t="s">
        <v>4055</v>
      </c>
      <c r="J940" s="40"/>
    </row>
    <row r="941" spans="1:10" ht="56.25">
      <c r="A941" s="7">
        <v>940</v>
      </c>
      <c r="B941" s="147" t="s">
        <v>2739</v>
      </c>
      <c r="C941" s="114" t="s">
        <v>2898</v>
      </c>
      <c r="D941" s="91" t="s">
        <v>4057</v>
      </c>
      <c r="E941" s="91" t="s">
        <v>2900</v>
      </c>
      <c r="F941" s="72" t="s">
        <v>4061</v>
      </c>
      <c r="G941" s="112" t="s">
        <v>381</v>
      </c>
      <c r="H941" s="38">
        <v>2021</v>
      </c>
      <c r="I941" s="48" t="s">
        <v>4059</v>
      </c>
      <c r="J941" s="40"/>
    </row>
    <row r="942" spans="1:10" ht="67.5">
      <c r="A942" s="7">
        <v>941</v>
      </c>
      <c r="B942" s="147" t="s">
        <v>2739</v>
      </c>
      <c r="C942" s="114" t="s">
        <v>2898</v>
      </c>
      <c r="D942" s="91" t="s">
        <v>4058</v>
      </c>
      <c r="E942" s="91" t="s">
        <v>2929</v>
      </c>
      <c r="F942" s="72" t="s">
        <v>4063</v>
      </c>
      <c r="G942" s="112" t="s">
        <v>381</v>
      </c>
      <c r="H942" s="38">
        <v>2021</v>
      </c>
      <c r="I942" s="48" t="s">
        <v>4060</v>
      </c>
      <c r="J942" s="40"/>
    </row>
    <row r="943" spans="1:10" ht="67.5">
      <c r="A943" s="7">
        <v>942</v>
      </c>
      <c r="B943" s="147" t="s">
        <v>2739</v>
      </c>
      <c r="C943" s="114" t="s">
        <v>2898</v>
      </c>
      <c r="D943" s="91" t="s">
        <v>2951</v>
      </c>
      <c r="E943" s="91" t="s">
        <v>2941</v>
      </c>
      <c r="F943" s="72" t="s">
        <v>2952</v>
      </c>
      <c r="G943" s="45" t="s">
        <v>662</v>
      </c>
      <c r="H943" s="38">
        <v>2022</v>
      </c>
      <c r="I943" s="48" t="s">
        <v>2953</v>
      </c>
      <c r="J943" s="40"/>
    </row>
    <row r="944" spans="1:10" ht="67.5">
      <c r="A944" s="7">
        <v>943</v>
      </c>
      <c r="B944" s="147" t="s">
        <v>2739</v>
      </c>
      <c r="C944" s="114" t="s">
        <v>2898</v>
      </c>
      <c r="D944" s="91" t="s">
        <v>2899</v>
      </c>
      <c r="E944" s="91" t="s">
        <v>2900</v>
      </c>
      <c r="F944" s="54" t="s">
        <v>2954</v>
      </c>
      <c r="G944" s="45" t="s">
        <v>662</v>
      </c>
      <c r="H944" s="38">
        <v>2022</v>
      </c>
      <c r="I944" s="48" t="s">
        <v>2953</v>
      </c>
      <c r="J944" s="40"/>
    </row>
    <row r="945" spans="1:10" ht="78.75">
      <c r="A945" s="7">
        <v>944</v>
      </c>
      <c r="B945" s="147" t="s">
        <v>2739</v>
      </c>
      <c r="C945" s="114" t="s">
        <v>2898</v>
      </c>
      <c r="D945" s="91" t="s">
        <v>2955</v>
      </c>
      <c r="E945" s="91" t="s">
        <v>2908</v>
      </c>
      <c r="F945" s="54" t="s">
        <v>2956</v>
      </c>
      <c r="G945" s="45" t="s">
        <v>189</v>
      </c>
      <c r="H945" s="38">
        <v>2022</v>
      </c>
      <c r="I945" s="48" t="s">
        <v>2957</v>
      </c>
      <c r="J945" s="40"/>
    </row>
    <row r="946" spans="1:10" ht="78.75">
      <c r="A946" s="7">
        <v>945</v>
      </c>
      <c r="B946" s="147" t="s">
        <v>2739</v>
      </c>
      <c r="C946" s="114" t="s">
        <v>2898</v>
      </c>
      <c r="D946" s="91" t="s">
        <v>2958</v>
      </c>
      <c r="E946" s="91" t="s">
        <v>2900</v>
      </c>
      <c r="F946" s="54" t="s">
        <v>2959</v>
      </c>
      <c r="G946" s="45" t="s">
        <v>189</v>
      </c>
      <c r="H946" s="38">
        <v>2022</v>
      </c>
      <c r="I946" s="48" t="s">
        <v>2960</v>
      </c>
      <c r="J946" s="40"/>
    </row>
    <row r="947" spans="1:10" ht="78.75">
      <c r="A947" s="7">
        <v>946</v>
      </c>
      <c r="B947" s="147" t="s">
        <v>2739</v>
      </c>
      <c r="C947" s="114" t="s">
        <v>2898</v>
      </c>
      <c r="D947" s="91" t="s">
        <v>2961</v>
      </c>
      <c r="E947" s="91" t="s">
        <v>2929</v>
      </c>
      <c r="F947" s="54" t="s">
        <v>2962</v>
      </c>
      <c r="G947" s="45" t="s">
        <v>189</v>
      </c>
      <c r="H947" s="38">
        <v>2022</v>
      </c>
      <c r="I947" s="48" t="s">
        <v>2963</v>
      </c>
      <c r="J947" s="40"/>
    </row>
    <row r="948" spans="1:10" ht="67.5">
      <c r="A948" s="7">
        <v>947</v>
      </c>
      <c r="B948" s="147" t="s">
        <v>2739</v>
      </c>
      <c r="C948" s="114" t="s">
        <v>2898</v>
      </c>
      <c r="D948" s="91" t="s">
        <v>2964</v>
      </c>
      <c r="E948" s="91" t="s">
        <v>2933</v>
      </c>
      <c r="F948" s="54" t="s">
        <v>2965</v>
      </c>
      <c r="G948" s="45" t="s">
        <v>189</v>
      </c>
      <c r="H948" s="38">
        <v>2022</v>
      </c>
      <c r="I948" s="48" t="s">
        <v>2966</v>
      </c>
      <c r="J948" s="40"/>
    </row>
    <row r="949" spans="1:10" ht="45">
      <c r="A949" s="7">
        <v>948</v>
      </c>
      <c r="B949" s="147" t="s">
        <v>2739</v>
      </c>
      <c r="C949" s="114" t="s">
        <v>2898</v>
      </c>
      <c r="D949" s="91" t="s">
        <v>2967</v>
      </c>
      <c r="E949" s="91" t="s">
        <v>2249</v>
      </c>
      <c r="F949" s="54" t="s">
        <v>2968</v>
      </c>
      <c r="G949" s="45" t="s">
        <v>189</v>
      </c>
      <c r="H949" s="38">
        <v>2022</v>
      </c>
      <c r="I949" s="48" t="s">
        <v>2969</v>
      </c>
      <c r="J949" s="40"/>
    </row>
    <row r="950" spans="1:10" ht="45">
      <c r="A950" s="7">
        <v>949</v>
      </c>
      <c r="B950" s="147" t="s">
        <v>2739</v>
      </c>
      <c r="C950" s="114" t="s">
        <v>2898</v>
      </c>
      <c r="D950" s="91" t="s">
        <v>2970</v>
      </c>
      <c r="E950" s="91" t="s">
        <v>2249</v>
      </c>
      <c r="F950" s="54" t="s">
        <v>2971</v>
      </c>
      <c r="G950" s="45" t="s">
        <v>189</v>
      </c>
      <c r="H950" s="38">
        <v>2022</v>
      </c>
      <c r="I950" s="48" t="s">
        <v>2969</v>
      </c>
      <c r="J950" s="40"/>
    </row>
    <row r="951" spans="1:10" ht="56.25">
      <c r="A951" s="7">
        <v>950</v>
      </c>
      <c r="B951" s="147" t="s">
        <v>2739</v>
      </c>
      <c r="C951" s="114" t="s">
        <v>2898</v>
      </c>
      <c r="D951" s="91" t="s">
        <v>2972</v>
      </c>
      <c r="E951" s="91" t="s">
        <v>2917</v>
      </c>
      <c r="F951" s="78" t="s">
        <v>2361</v>
      </c>
      <c r="G951" s="112" t="s">
        <v>1095</v>
      </c>
      <c r="H951" s="38">
        <v>2022</v>
      </c>
      <c r="I951" s="48" t="s">
        <v>2973</v>
      </c>
      <c r="J951" s="40"/>
    </row>
    <row r="952" spans="1:10" ht="67.5">
      <c r="A952" s="7">
        <v>951</v>
      </c>
      <c r="B952" s="147" t="s">
        <v>2739</v>
      </c>
      <c r="C952" s="114" t="s">
        <v>2898</v>
      </c>
      <c r="D952" s="91" t="s">
        <v>2974</v>
      </c>
      <c r="E952" s="91" t="s">
        <v>2975</v>
      </c>
      <c r="F952" s="54" t="s">
        <v>2949</v>
      </c>
      <c r="G952" s="91" t="s">
        <v>436</v>
      </c>
      <c r="H952" s="38">
        <v>2022</v>
      </c>
      <c r="I952" s="48" t="s">
        <v>2976</v>
      </c>
      <c r="J952" s="40"/>
    </row>
    <row r="953" spans="1:10" ht="67.5">
      <c r="A953" s="7">
        <v>952</v>
      </c>
      <c r="B953" s="147" t="s">
        <v>2739</v>
      </c>
      <c r="C953" s="114" t="s">
        <v>2898</v>
      </c>
      <c r="D953" s="91" t="s">
        <v>2977</v>
      </c>
      <c r="E953" s="91" t="s">
        <v>2978</v>
      </c>
      <c r="F953" s="54" t="s">
        <v>2979</v>
      </c>
      <c r="G953" s="45" t="s">
        <v>688</v>
      </c>
      <c r="H953" s="38">
        <v>2023</v>
      </c>
      <c r="I953" s="48" t="s">
        <v>2980</v>
      </c>
      <c r="J953" s="40"/>
    </row>
    <row r="954" spans="1:10" ht="78.75">
      <c r="A954" s="7">
        <v>953</v>
      </c>
      <c r="B954" s="147" t="s">
        <v>2739</v>
      </c>
      <c r="C954" s="114" t="s">
        <v>2898</v>
      </c>
      <c r="D954" s="91" t="s">
        <v>2981</v>
      </c>
      <c r="E954" s="91" t="s">
        <v>2900</v>
      </c>
      <c r="F954" s="54" t="s">
        <v>2982</v>
      </c>
      <c r="G954" s="112" t="s">
        <v>215</v>
      </c>
      <c r="H954" s="38">
        <v>2023</v>
      </c>
      <c r="I954" s="48" t="s">
        <v>2983</v>
      </c>
      <c r="J954" s="40"/>
    </row>
    <row r="955" spans="1:10" ht="63.75">
      <c r="A955" s="7">
        <v>954</v>
      </c>
      <c r="B955" s="147" t="s">
        <v>2739</v>
      </c>
      <c r="C955" s="114" t="s">
        <v>2898</v>
      </c>
      <c r="D955" s="91" t="s">
        <v>2984</v>
      </c>
      <c r="E955" s="91" t="s">
        <v>2249</v>
      </c>
      <c r="F955" s="54" t="s">
        <v>2985</v>
      </c>
      <c r="G955" s="112" t="s">
        <v>215</v>
      </c>
      <c r="H955" s="38">
        <v>2023</v>
      </c>
      <c r="I955" s="48" t="s">
        <v>2986</v>
      </c>
      <c r="J955" s="40"/>
    </row>
    <row r="956" spans="1:10" ht="67.5">
      <c r="A956" s="7">
        <v>955</v>
      </c>
      <c r="B956" s="147" t="s">
        <v>2739</v>
      </c>
      <c r="C956" s="114" t="s">
        <v>2898</v>
      </c>
      <c r="D956" s="91" t="s">
        <v>2987</v>
      </c>
      <c r="E956" s="91" t="s">
        <v>2941</v>
      </c>
      <c r="F956" s="54" t="s">
        <v>2942</v>
      </c>
      <c r="G956" s="112" t="s">
        <v>215</v>
      </c>
      <c r="H956" s="38">
        <v>2023</v>
      </c>
      <c r="I956" s="48" t="s">
        <v>2988</v>
      </c>
      <c r="J956" s="40"/>
    </row>
    <row r="957" spans="1:10" ht="78.75">
      <c r="A957" s="7">
        <v>956</v>
      </c>
      <c r="B957" s="147" t="s">
        <v>2739</v>
      </c>
      <c r="C957" s="114" t="s">
        <v>2898</v>
      </c>
      <c r="D957" s="91" t="s">
        <v>2989</v>
      </c>
      <c r="E957" s="91" t="s">
        <v>2937</v>
      </c>
      <c r="F957" s="54" t="s">
        <v>2990</v>
      </c>
      <c r="G957" s="112" t="s">
        <v>215</v>
      </c>
      <c r="H957" s="38">
        <v>2023</v>
      </c>
      <c r="I957" s="48" t="s">
        <v>2991</v>
      </c>
      <c r="J957" s="40"/>
    </row>
    <row r="958" spans="1:10" ht="67.5">
      <c r="A958" s="7">
        <v>957</v>
      </c>
      <c r="B958" s="147" t="s">
        <v>2739</v>
      </c>
      <c r="C958" s="114" t="s">
        <v>2898</v>
      </c>
      <c r="D958" s="91" t="s">
        <v>2992</v>
      </c>
      <c r="E958" s="91" t="s">
        <v>2993</v>
      </c>
      <c r="F958" s="54" t="s">
        <v>2994</v>
      </c>
      <c r="G958" s="112" t="s">
        <v>215</v>
      </c>
      <c r="H958" s="38">
        <v>2023</v>
      </c>
      <c r="I958" s="48" t="s">
        <v>2995</v>
      </c>
      <c r="J958" s="40"/>
    </row>
    <row r="959" spans="1:10" ht="67.5">
      <c r="A959" s="7">
        <v>958</v>
      </c>
      <c r="B959" s="147" t="s">
        <v>2739</v>
      </c>
      <c r="C959" s="114" t="s">
        <v>2898</v>
      </c>
      <c r="D959" s="91" t="s">
        <v>454</v>
      </c>
      <c r="E959" s="91" t="s">
        <v>2993</v>
      </c>
      <c r="F959" s="64" t="s">
        <v>2996</v>
      </c>
      <c r="G959" s="112" t="s">
        <v>215</v>
      </c>
      <c r="H959" s="38">
        <v>2023</v>
      </c>
      <c r="I959" s="48" t="s">
        <v>2997</v>
      </c>
      <c r="J959" s="40"/>
    </row>
    <row r="960" spans="1:10" ht="67.5">
      <c r="A960" s="7">
        <v>959</v>
      </c>
      <c r="B960" s="147" t="s">
        <v>2739</v>
      </c>
      <c r="C960" s="114" t="s">
        <v>2898</v>
      </c>
      <c r="D960" s="91" t="s">
        <v>2998</v>
      </c>
      <c r="E960" s="91" t="s">
        <v>2999</v>
      </c>
      <c r="F960" s="54" t="s">
        <v>3000</v>
      </c>
      <c r="G960" s="45" t="s">
        <v>219</v>
      </c>
      <c r="H960" s="38">
        <v>2023</v>
      </c>
      <c r="I960" s="48" t="s">
        <v>3001</v>
      </c>
      <c r="J960" s="40"/>
    </row>
    <row r="961" spans="1:10" ht="56.25">
      <c r="A961" s="7">
        <v>960</v>
      </c>
      <c r="B961" s="147" t="s">
        <v>2739</v>
      </c>
      <c r="C961" s="114" t="s">
        <v>2898</v>
      </c>
      <c r="D961" s="91" t="s">
        <v>3002</v>
      </c>
      <c r="E961" s="91" t="s">
        <v>2908</v>
      </c>
      <c r="F961" s="54" t="s">
        <v>3003</v>
      </c>
      <c r="G961" s="45" t="s">
        <v>219</v>
      </c>
      <c r="H961" s="38">
        <v>2023</v>
      </c>
      <c r="I961" s="48" t="s">
        <v>3004</v>
      </c>
      <c r="J961" s="40"/>
    </row>
    <row r="962" spans="1:10" ht="47.25">
      <c r="A962" s="7">
        <v>961</v>
      </c>
      <c r="B962" s="147" t="s">
        <v>2739</v>
      </c>
      <c r="C962" s="114" t="s">
        <v>2898</v>
      </c>
      <c r="D962" s="91" t="s">
        <v>3005</v>
      </c>
      <c r="E962" s="91" t="s">
        <v>2908</v>
      </c>
      <c r="F962" s="54" t="s">
        <v>3006</v>
      </c>
      <c r="G962" s="45" t="s">
        <v>219</v>
      </c>
      <c r="H962" s="38">
        <v>2023</v>
      </c>
      <c r="I962" s="48" t="s">
        <v>3007</v>
      </c>
      <c r="J962" s="40"/>
    </row>
    <row r="963" spans="1:10" ht="67.5">
      <c r="A963" s="7">
        <v>962</v>
      </c>
      <c r="B963" s="147" t="s">
        <v>2739</v>
      </c>
      <c r="C963" s="114" t="s">
        <v>2898</v>
      </c>
      <c r="D963" s="91" t="s">
        <v>3008</v>
      </c>
      <c r="E963" s="91" t="s">
        <v>3009</v>
      </c>
      <c r="F963" s="54" t="s">
        <v>3010</v>
      </c>
      <c r="G963" s="45" t="s">
        <v>571</v>
      </c>
      <c r="H963" s="38">
        <v>2023</v>
      </c>
      <c r="I963" s="48" t="s">
        <v>3011</v>
      </c>
      <c r="J963" s="40"/>
    </row>
    <row r="964" spans="1:10" ht="89.25">
      <c r="A964" s="7">
        <v>963</v>
      </c>
      <c r="B964" s="147" t="s">
        <v>2739</v>
      </c>
      <c r="C964" s="114" t="s">
        <v>3012</v>
      </c>
      <c r="D964" s="91" t="s">
        <v>3013</v>
      </c>
      <c r="E964" s="91" t="s">
        <v>3014</v>
      </c>
      <c r="F964" s="54" t="s">
        <v>3015</v>
      </c>
      <c r="G964" s="112" t="s">
        <v>54</v>
      </c>
      <c r="H964" s="20">
        <v>2018</v>
      </c>
      <c r="I964" s="154" t="s">
        <v>3016</v>
      </c>
      <c r="J964" s="33"/>
    </row>
    <row r="965" spans="1:10" ht="71.25" customHeight="1">
      <c r="A965" s="7">
        <v>964</v>
      </c>
      <c r="B965" s="147" t="s">
        <v>2739</v>
      </c>
      <c r="C965" s="114" t="s">
        <v>3012</v>
      </c>
      <c r="D965" s="91" t="s">
        <v>3017</v>
      </c>
      <c r="E965" s="91" t="s">
        <v>3018</v>
      </c>
      <c r="F965" s="54" t="s">
        <v>3019</v>
      </c>
      <c r="G965" s="112" t="s">
        <v>54</v>
      </c>
      <c r="H965" s="20">
        <v>2018</v>
      </c>
      <c r="I965" s="154" t="s">
        <v>3020</v>
      </c>
      <c r="J965" s="33"/>
    </row>
    <row r="966" spans="1:10" ht="72.75" customHeight="1">
      <c r="A966" s="7">
        <v>965</v>
      </c>
      <c r="B966" s="147" t="s">
        <v>2739</v>
      </c>
      <c r="C966" s="114" t="s">
        <v>3012</v>
      </c>
      <c r="D966" s="91" t="s">
        <v>3021</v>
      </c>
      <c r="E966" s="91" t="s">
        <v>3018</v>
      </c>
      <c r="F966" s="54" t="s">
        <v>3019</v>
      </c>
      <c r="G966" s="112" t="s">
        <v>54</v>
      </c>
      <c r="H966" s="20">
        <v>2018</v>
      </c>
      <c r="I966" s="154" t="s">
        <v>3022</v>
      </c>
      <c r="J966" s="33"/>
    </row>
    <row r="967" spans="1:10" ht="67.5">
      <c r="A967" s="7">
        <v>966</v>
      </c>
      <c r="B967" s="147" t="s">
        <v>2739</v>
      </c>
      <c r="C967" s="114" t="s">
        <v>3012</v>
      </c>
      <c r="D967" s="91" t="s">
        <v>3023</v>
      </c>
      <c r="E967" s="91" t="s">
        <v>3024</v>
      </c>
      <c r="F967" s="54" t="s">
        <v>3025</v>
      </c>
      <c r="G967" s="91" t="s">
        <v>77</v>
      </c>
      <c r="H967" s="20">
        <v>2019</v>
      </c>
      <c r="I967" s="154" t="s">
        <v>3026</v>
      </c>
      <c r="J967" s="33"/>
    </row>
    <row r="968" spans="1:10" ht="76.5">
      <c r="A968" s="7">
        <v>967</v>
      </c>
      <c r="B968" s="147" t="s">
        <v>2739</v>
      </c>
      <c r="C968" s="114" t="s">
        <v>3012</v>
      </c>
      <c r="D968" s="91" t="s">
        <v>3027</v>
      </c>
      <c r="E968" s="91" t="s">
        <v>3024</v>
      </c>
      <c r="F968" s="54" t="s">
        <v>3028</v>
      </c>
      <c r="G968" s="91" t="s">
        <v>77</v>
      </c>
      <c r="H968" s="20">
        <v>2019</v>
      </c>
      <c r="I968" s="154" t="s">
        <v>3029</v>
      </c>
      <c r="J968" s="33"/>
    </row>
    <row r="969" spans="1:10" ht="76.5">
      <c r="A969" s="7">
        <v>968</v>
      </c>
      <c r="B969" s="147" t="s">
        <v>2739</v>
      </c>
      <c r="C969" s="114" t="s">
        <v>3012</v>
      </c>
      <c r="D969" s="91" t="s">
        <v>3030</v>
      </c>
      <c r="E969" s="91" t="s">
        <v>3031</v>
      </c>
      <c r="F969" s="54" t="s">
        <v>3032</v>
      </c>
      <c r="G969" s="91" t="s">
        <v>77</v>
      </c>
      <c r="H969" s="20">
        <v>2019</v>
      </c>
      <c r="I969" s="154" t="s">
        <v>3033</v>
      </c>
      <c r="J969" s="33"/>
    </row>
    <row r="970" spans="1:10" ht="76.5">
      <c r="A970" s="7">
        <v>969</v>
      </c>
      <c r="B970" s="147" t="s">
        <v>2739</v>
      </c>
      <c r="C970" s="114" t="s">
        <v>3012</v>
      </c>
      <c r="D970" s="91" t="s">
        <v>3034</v>
      </c>
      <c r="E970" s="91" t="s">
        <v>3035</v>
      </c>
      <c r="F970" s="54" t="s">
        <v>3036</v>
      </c>
      <c r="G970" s="91" t="s">
        <v>82</v>
      </c>
      <c r="H970" s="20">
        <v>2019</v>
      </c>
      <c r="I970" s="154" t="s">
        <v>3037</v>
      </c>
      <c r="J970" s="33"/>
    </row>
    <row r="971" spans="1:10" ht="76.5">
      <c r="A971" s="7">
        <v>970</v>
      </c>
      <c r="B971" s="147" t="s">
        <v>2739</v>
      </c>
      <c r="C971" s="114" t="s">
        <v>3012</v>
      </c>
      <c r="D971" s="91" t="s">
        <v>3038</v>
      </c>
      <c r="E971" s="91" t="s">
        <v>3031</v>
      </c>
      <c r="F971" s="54" t="s">
        <v>3039</v>
      </c>
      <c r="G971" s="86" t="s">
        <v>92</v>
      </c>
      <c r="H971" s="20">
        <v>2019</v>
      </c>
      <c r="I971" s="154" t="s">
        <v>3040</v>
      </c>
      <c r="J971" s="33"/>
    </row>
    <row r="972" spans="1:10" ht="76.5">
      <c r="A972" s="7">
        <v>971</v>
      </c>
      <c r="B972" s="147" t="s">
        <v>2739</v>
      </c>
      <c r="C972" s="114" t="s">
        <v>3012</v>
      </c>
      <c r="D972" s="91" t="s">
        <v>3041</v>
      </c>
      <c r="E972" s="91" t="s">
        <v>3042</v>
      </c>
      <c r="F972" s="54" t="s">
        <v>3043</v>
      </c>
      <c r="G972" s="86" t="s">
        <v>113</v>
      </c>
      <c r="H972" s="20">
        <v>2020</v>
      </c>
      <c r="I972" s="154" t="s">
        <v>3044</v>
      </c>
      <c r="J972" s="33"/>
    </row>
    <row r="973" spans="1:10" ht="53.25" customHeight="1">
      <c r="A973" s="7">
        <v>972</v>
      </c>
      <c r="B973" s="147" t="s">
        <v>2739</v>
      </c>
      <c r="C973" s="114" t="s">
        <v>3012</v>
      </c>
      <c r="D973" s="91" t="s">
        <v>3045</v>
      </c>
      <c r="E973" s="91" t="s">
        <v>3031</v>
      </c>
      <c r="F973" s="54" t="s">
        <v>3046</v>
      </c>
      <c r="G973" s="86" t="s">
        <v>121</v>
      </c>
      <c r="H973" s="20">
        <v>2020</v>
      </c>
      <c r="I973" s="154" t="s">
        <v>3047</v>
      </c>
      <c r="J973" s="33"/>
    </row>
    <row r="974" spans="1:10" ht="76.5">
      <c r="A974" s="7">
        <v>973</v>
      </c>
      <c r="B974" s="147" t="s">
        <v>2739</v>
      </c>
      <c r="C974" s="114" t="s">
        <v>3012</v>
      </c>
      <c r="D974" s="91" t="s">
        <v>3048</v>
      </c>
      <c r="E974" s="91" t="s">
        <v>3031</v>
      </c>
      <c r="F974" s="54" t="s">
        <v>3049</v>
      </c>
      <c r="G974" s="86" t="s">
        <v>125</v>
      </c>
      <c r="H974" s="20">
        <v>2020</v>
      </c>
      <c r="I974" s="154" t="s">
        <v>3050</v>
      </c>
      <c r="J974" s="33"/>
    </row>
    <row r="975" spans="1:10" ht="63.75">
      <c r="A975" s="7">
        <v>974</v>
      </c>
      <c r="B975" s="147" t="s">
        <v>2739</v>
      </c>
      <c r="C975" s="114" t="s">
        <v>3012</v>
      </c>
      <c r="D975" s="91" t="s">
        <v>3051</v>
      </c>
      <c r="E975" s="91" t="s">
        <v>3031</v>
      </c>
      <c r="F975" s="54" t="s">
        <v>3052</v>
      </c>
      <c r="G975" s="86" t="s">
        <v>125</v>
      </c>
      <c r="H975" s="20">
        <v>2020</v>
      </c>
      <c r="I975" s="154" t="s">
        <v>3053</v>
      </c>
      <c r="J975" s="33"/>
    </row>
    <row r="976" spans="1:10" ht="78.75">
      <c r="A976" s="7">
        <v>975</v>
      </c>
      <c r="B976" s="147" t="s">
        <v>2739</v>
      </c>
      <c r="C976" s="114" t="s">
        <v>3012</v>
      </c>
      <c r="D976" s="91" t="s">
        <v>3054</v>
      </c>
      <c r="E976" s="91" t="s">
        <v>3055</v>
      </c>
      <c r="F976" s="54" t="s">
        <v>3056</v>
      </c>
      <c r="G976" s="86" t="s">
        <v>134</v>
      </c>
      <c r="H976" s="20">
        <v>2020</v>
      </c>
      <c r="I976" s="154" t="s">
        <v>3057</v>
      </c>
      <c r="J976" s="33"/>
    </row>
    <row r="977" spans="1:10" ht="76.5">
      <c r="A977" s="7">
        <v>976</v>
      </c>
      <c r="B977" s="147" t="s">
        <v>2739</v>
      </c>
      <c r="C977" s="114" t="s">
        <v>3012</v>
      </c>
      <c r="D977" s="91" t="s">
        <v>3058</v>
      </c>
      <c r="E977" s="91" t="s">
        <v>3059</v>
      </c>
      <c r="F977" s="54" t="s">
        <v>3060</v>
      </c>
      <c r="G977" s="86" t="s">
        <v>134</v>
      </c>
      <c r="H977" s="20">
        <v>2020</v>
      </c>
      <c r="I977" s="154" t="s">
        <v>3061</v>
      </c>
      <c r="J977" s="33"/>
    </row>
    <row r="978" spans="1:10" ht="56.25">
      <c r="A978" s="7">
        <v>977</v>
      </c>
      <c r="B978" s="147" t="s">
        <v>2739</v>
      </c>
      <c r="C978" s="114" t="s">
        <v>3012</v>
      </c>
      <c r="D978" s="91" t="s">
        <v>3062</v>
      </c>
      <c r="E978" s="91" t="s">
        <v>3063</v>
      </c>
      <c r="F978" s="54" t="s">
        <v>3064</v>
      </c>
      <c r="G978" s="91" t="s">
        <v>140</v>
      </c>
      <c r="H978" s="20">
        <v>2020</v>
      </c>
      <c r="I978" s="154" t="s">
        <v>3065</v>
      </c>
      <c r="J978" s="33"/>
    </row>
    <row r="979" spans="1:10" ht="56.25">
      <c r="A979" s="7">
        <v>978</v>
      </c>
      <c r="B979" s="147" t="s">
        <v>2739</v>
      </c>
      <c r="C979" s="114" t="s">
        <v>3012</v>
      </c>
      <c r="D979" s="91" t="s">
        <v>3066</v>
      </c>
      <c r="E979" s="91" t="s">
        <v>3024</v>
      </c>
      <c r="F979" s="54" t="s">
        <v>3067</v>
      </c>
      <c r="G979" s="91" t="s">
        <v>140</v>
      </c>
      <c r="H979" s="20">
        <v>2020</v>
      </c>
      <c r="I979" s="154" t="s">
        <v>3068</v>
      </c>
      <c r="J979" s="33"/>
    </row>
    <row r="980" spans="1:10" ht="51">
      <c r="A980" s="7">
        <v>979</v>
      </c>
      <c r="B980" s="147" t="s">
        <v>2739</v>
      </c>
      <c r="C980" s="114" t="s">
        <v>3012</v>
      </c>
      <c r="D980" s="91" t="s">
        <v>2972</v>
      </c>
      <c r="E980" s="91" t="s">
        <v>3069</v>
      </c>
      <c r="F980" s="54" t="s">
        <v>3067</v>
      </c>
      <c r="G980" s="91" t="s">
        <v>140</v>
      </c>
      <c r="H980" s="20">
        <v>2020</v>
      </c>
      <c r="I980" s="154" t="s">
        <v>3070</v>
      </c>
      <c r="J980" s="33"/>
    </row>
    <row r="981" spans="1:10" ht="90">
      <c r="A981" s="7">
        <v>980</v>
      </c>
      <c r="B981" s="147" t="s">
        <v>2739</v>
      </c>
      <c r="C981" s="114" t="s">
        <v>3012</v>
      </c>
      <c r="D981" s="91" t="s">
        <v>3071</v>
      </c>
      <c r="E981" s="91" t="s">
        <v>3072</v>
      </c>
      <c r="F981" s="54" t="s">
        <v>3043</v>
      </c>
      <c r="G981" s="91" t="s">
        <v>140</v>
      </c>
      <c r="H981" s="20">
        <v>2020</v>
      </c>
      <c r="I981" s="154" t="s">
        <v>3073</v>
      </c>
      <c r="J981" s="33"/>
    </row>
    <row r="982" spans="1:10" ht="56.25">
      <c r="A982" s="7">
        <v>981</v>
      </c>
      <c r="B982" s="147" t="s">
        <v>2739</v>
      </c>
      <c r="C982" s="114" t="s">
        <v>3012</v>
      </c>
      <c r="D982" s="91" t="s">
        <v>3074</v>
      </c>
      <c r="E982" s="91" t="s">
        <v>3075</v>
      </c>
      <c r="F982" s="54" t="s">
        <v>3076</v>
      </c>
      <c r="G982" s="91" t="s">
        <v>140</v>
      </c>
      <c r="H982" s="20">
        <v>2020</v>
      </c>
      <c r="I982" s="154" t="s">
        <v>3077</v>
      </c>
      <c r="J982" s="33"/>
    </row>
    <row r="983" spans="1:10" ht="56.25">
      <c r="A983" s="7">
        <v>982</v>
      </c>
      <c r="B983" s="147" t="s">
        <v>2739</v>
      </c>
      <c r="C983" s="114" t="s">
        <v>3012</v>
      </c>
      <c r="D983" s="91" t="s">
        <v>3078</v>
      </c>
      <c r="E983" s="91" t="s">
        <v>3079</v>
      </c>
      <c r="F983" s="54" t="s">
        <v>3080</v>
      </c>
      <c r="G983" s="91" t="s">
        <v>1031</v>
      </c>
      <c r="H983" s="20">
        <v>2021</v>
      </c>
      <c r="I983" s="154" t="s">
        <v>3081</v>
      </c>
      <c r="J983" s="33"/>
    </row>
    <row r="984" spans="1:10" ht="63">
      <c r="A984" s="7">
        <v>983</v>
      </c>
      <c r="B984" s="147" t="s">
        <v>2739</v>
      </c>
      <c r="C984" s="114" t="s">
        <v>3012</v>
      </c>
      <c r="D984" s="91" t="s">
        <v>3082</v>
      </c>
      <c r="E984" s="91" t="s">
        <v>3083</v>
      </c>
      <c r="F984" s="54" t="s">
        <v>3067</v>
      </c>
      <c r="G984" s="91" t="s">
        <v>1149</v>
      </c>
      <c r="H984" s="20">
        <v>2021</v>
      </c>
      <c r="I984" s="154" t="s">
        <v>3084</v>
      </c>
      <c r="J984" s="33"/>
    </row>
    <row r="985" spans="1:10" ht="89.25">
      <c r="A985" s="7">
        <v>984</v>
      </c>
      <c r="B985" s="147" t="s">
        <v>2739</v>
      </c>
      <c r="C985" s="114" t="s">
        <v>3012</v>
      </c>
      <c r="D985" s="91" t="s">
        <v>3085</v>
      </c>
      <c r="E985" s="91" t="s">
        <v>3063</v>
      </c>
      <c r="F985" s="54" t="s">
        <v>3086</v>
      </c>
      <c r="G985" s="91" t="s">
        <v>1149</v>
      </c>
      <c r="H985" s="20">
        <v>2021</v>
      </c>
      <c r="I985" s="154" t="s">
        <v>3087</v>
      </c>
      <c r="J985" s="33"/>
    </row>
    <row r="986" spans="1:10" ht="56.25">
      <c r="A986" s="7">
        <v>985</v>
      </c>
      <c r="B986" s="147" t="s">
        <v>2739</v>
      </c>
      <c r="C986" s="114" t="s">
        <v>3012</v>
      </c>
      <c r="D986" s="91" t="s">
        <v>3088</v>
      </c>
      <c r="E986" s="91" t="s">
        <v>3089</v>
      </c>
      <c r="F986" s="54" t="s">
        <v>3090</v>
      </c>
      <c r="G986" s="91" t="s">
        <v>620</v>
      </c>
      <c r="H986" s="20">
        <v>2021</v>
      </c>
      <c r="I986" s="154" t="s">
        <v>3091</v>
      </c>
      <c r="J986" s="33"/>
    </row>
    <row r="987" spans="1:10" ht="76.5">
      <c r="A987" s="7">
        <v>986</v>
      </c>
      <c r="B987" s="147" t="s">
        <v>2739</v>
      </c>
      <c r="C987" s="114" t="s">
        <v>3012</v>
      </c>
      <c r="D987" s="91" t="s">
        <v>1989</v>
      </c>
      <c r="E987" s="91" t="s">
        <v>3089</v>
      </c>
      <c r="F987" s="54" t="s">
        <v>3092</v>
      </c>
      <c r="G987" s="91" t="s">
        <v>620</v>
      </c>
      <c r="H987" s="20">
        <v>2021</v>
      </c>
      <c r="I987" s="154" t="s">
        <v>3093</v>
      </c>
      <c r="J987" s="33"/>
    </row>
    <row r="988" spans="1:10" ht="89.25">
      <c r="A988" s="7">
        <v>987</v>
      </c>
      <c r="B988" s="147" t="s">
        <v>2739</v>
      </c>
      <c r="C988" s="114" t="s">
        <v>3012</v>
      </c>
      <c r="D988" s="91" t="s">
        <v>3094</v>
      </c>
      <c r="E988" s="91" t="s">
        <v>3095</v>
      </c>
      <c r="F988" s="54" t="s">
        <v>3096</v>
      </c>
      <c r="G988" s="91" t="s">
        <v>620</v>
      </c>
      <c r="H988" s="20">
        <v>2021</v>
      </c>
      <c r="I988" s="154" t="s">
        <v>3097</v>
      </c>
      <c r="J988" s="33"/>
    </row>
    <row r="989" spans="1:10" ht="67.5">
      <c r="A989" s="7">
        <v>988</v>
      </c>
      <c r="B989" s="147" t="s">
        <v>2739</v>
      </c>
      <c r="C989" s="114" t="s">
        <v>3012</v>
      </c>
      <c r="D989" s="91" t="s">
        <v>3098</v>
      </c>
      <c r="E989" s="91" t="s">
        <v>3055</v>
      </c>
      <c r="F989" s="54" t="s">
        <v>3099</v>
      </c>
      <c r="G989" s="91" t="s">
        <v>620</v>
      </c>
      <c r="H989" s="20">
        <v>2021</v>
      </c>
      <c r="I989" s="154" t="s">
        <v>3100</v>
      </c>
      <c r="J989" s="33"/>
    </row>
    <row r="990" spans="1:10" ht="76.5">
      <c r="A990" s="7">
        <v>989</v>
      </c>
      <c r="B990" s="147" t="s">
        <v>2739</v>
      </c>
      <c r="C990" s="114" t="s">
        <v>3012</v>
      </c>
      <c r="D990" s="91" t="s">
        <v>3101</v>
      </c>
      <c r="E990" s="91" t="s">
        <v>3072</v>
      </c>
      <c r="F990" s="54" t="s">
        <v>3102</v>
      </c>
      <c r="G990" s="91" t="s">
        <v>2670</v>
      </c>
      <c r="H990" s="20">
        <v>2022</v>
      </c>
      <c r="I990" s="154" t="s">
        <v>3103</v>
      </c>
      <c r="J990" s="33"/>
    </row>
    <row r="991" spans="1:10" ht="76.5">
      <c r="A991" s="7">
        <v>990</v>
      </c>
      <c r="B991" s="147" t="s">
        <v>2739</v>
      </c>
      <c r="C991" s="114" t="s">
        <v>3012</v>
      </c>
      <c r="D991" s="91" t="s">
        <v>3104</v>
      </c>
      <c r="E991" s="91" t="s">
        <v>3063</v>
      </c>
      <c r="F991" s="54" t="s">
        <v>3105</v>
      </c>
      <c r="G991" s="91" t="s">
        <v>654</v>
      </c>
      <c r="H991" s="20">
        <v>2022</v>
      </c>
      <c r="I991" s="154" t="s">
        <v>3106</v>
      </c>
      <c r="J991" s="33"/>
    </row>
    <row r="992" spans="1:10" ht="67.5">
      <c r="A992" s="7">
        <v>991</v>
      </c>
      <c r="B992" s="147" t="s">
        <v>2739</v>
      </c>
      <c r="C992" s="114" t="s">
        <v>3012</v>
      </c>
      <c r="D992" s="91" t="s">
        <v>3107</v>
      </c>
      <c r="E992" s="91" t="s">
        <v>3108</v>
      </c>
      <c r="F992" s="54" t="s">
        <v>3109</v>
      </c>
      <c r="G992" s="91" t="s">
        <v>654</v>
      </c>
      <c r="H992" s="20">
        <v>2022</v>
      </c>
      <c r="I992" s="154" t="s">
        <v>3110</v>
      </c>
      <c r="J992" s="33"/>
    </row>
    <row r="993" spans="1:10" ht="78.75">
      <c r="A993" s="7">
        <v>992</v>
      </c>
      <c r="B993" s="147" t="s">
        <v>2739</v>
      </c>
      <c r="C993" s="114" t="s">
        <v>3012</v>
      </c>
      <c r="D993" s="91" t="s">
        <v>3111</v>
      </c>
      <c r="E993" s="91" t="s">
        <v>3108</v>
      </c>
      <c r="F993" s="54" t="s">
        <v>3112</v>
      </c>
      <c r="G993" s="91" t="s">
        <v>654</v>
      </c>
      <c r="H993" s="20">
        <v>2022</v>
      </c>
      <c r="I993" s="154" t="s">
        <v>3113</v>
      </c>
      <c r="J993" s="33"/>
    </row>
    <row r="994" spans="1:10" ht="76.5">
      <c r="A994" s="7">
        <v>993</v>
      </c>
      <c r="B994" s="147" t="s">
        <v>2739</v>
      </c>
      <c r="C994" s="114" t="s">
        <v>3012</v>
      </c>
      <c r="D994" s="91" t="s">
        <v>3114</v>
      </c>
      <c r="E994" s="91" t="s">
        <v>803</v>
      </c>
      <c r="F994" s="54" t="s">
        <v>3092</v>
      </c>
      <c r="G994" s="91" t="s">
        <v>400</v>
      </c>
      <c r="H994" s="20">
        <v>2022</v>
      </c>
      <c r="I994" s="154" t="s">
        <v>3115</v>
      </c>
      <c r="J994" s="33"/>
    </row>
    <row r="995" spans="1:10" ht="56.25">
      <c r="A995" s="7">
        <v>994</v>
      </c>
      <c r="B995" s="147" t="s">
        <v>2739</v>
      </c>
      <c r="C995" s="114" t="s">
        <v>3012</v>
      </c>
      <c r="D995" s="91" t="s">
        <v>3116</v>
      </c>
      <c r="E995" s="91" t="s">
        <v>3063</v>
      </c>
      <c r="F995" s="54" t="s">
        <v>3117</v>
      </c>
      <c r="G995" s="91" t="s">
        <v>400</v>
      </c>
      <c r="H995" s="20">
        <v>2022</v>
      </c>
      <c r="I995" s="154" t="s">
        <v>3118</v>
      </c>
      <c r="J995" s="33"/>
    </row>
    <row r="996" spans="1:10" ht="94.5">
      <c r="A996" s="7">
        <v>995</v>
      </c>
      <c r="B996" s="147" t="s">
        <v>2739</v>
      </c>
      <c r="C996" s="114" t="s">
        <v>3012</v>
      </c>
      <c r="D996" s="91" t="s">
        <v>3119</v>
      </c>
      <c r="E996" s="91" t="s">
        <v>803</v>
      </c>
      <c r="F996" s="54" t="s">
        <v>3120</v>
      </c>
      <c r="G996" s="45" t="s">
        <v>662</v>
      </c>
      <c r="H996" s="20">
        <v>2022</v>
      </c>
      <c r="I996" s="154" t="s">
        <v>3121</v>
      </c>
      <c r="J996" s="33"/>
    </row>
    <row r="997" spans="1:10" ht="78.75">
      <c r="A997" s="7">
        <v>996</v>
      </c>
      <c r="B997" s="147" t="s">
        <v>2739</v>
      </c>
      <c r="C997" s="114" t="s">
        <v>3012</v>
      </c>
      <c r="D997" s="91" t="s">
        <v>3122</v>
      </c>
      <c r="E997" s="91" t="s">
        <v>3075</v>
      </c>
      <c r="F997" s="54" t="s">
        <v>3123</v>
      </c>
      <c r="G997" s="45" t="s">
        <v>662</v>
      </c>
      <c r="H997" s="20">
        <v>2022</v>
      </c>
      <c r="I997" s="154" t="s">
        <v>3124</v>
      </c>
      <c r="J997" s="33"/>
    </row>
    <row r="998" spans="1:10" ht="67.5">
      <c r="A998" s="7">
        <v>997</v>
      </c>
      <c r="B998" s="147" t="s">
        <v>2739</v>
      </c>
      <c r="C998" s="114" t="s">
        <v>3012</v>
      </c>
      <c r="D998" s="91" t="s">
        <v>3125</v>
      </c>
      <c r="E998" s="91" t="s">
        <v>3126</v>
      </c>
      <c r="F998" s="54" t="s">
        <v>3127</v>
      </c>
      <c r="G998" s="45" t="s">
        <v>662</v>
      </c>
      <c r="H998" s="20">
        <v>2022</v>
      </c>
      <c r="I998" s="154" t="s">
        <v>3128</v>
      </c>
      <c r="J998" s="33"/>
    </row>
    <row r="999" spans="1:10" ht="67.5">
      <c r="A999" s="7">
        <v>998</v>
      </c>
      <c r="B999" s="147" t="s">
        <v>2739</v>
      </c>
      <c r="C999" s="114" t="s">
        <v>3012</v>
      </c>
      <c r="D999" s="91" t="s">
        <v>3129</v>
      </c>
      <c r="E999" s="91" t="s">
        <v>3126</v>
      </c>
      <c r="F999" s="54" t="s">
        <v>3130</v>
      </c>
      <c r="G999" s="45" t="s">
        <v>662</v>
      </c>
      <c r="H999" s="20">
        <v>2022</v>
      </c>
      <c r="I999" s="154" t="s">
        <v>3131</v>
      </c>
      <c r="J999" s="33"/>
    </row>
    <row r="1000" spans="1:10" ht="76.5">
      <c r="A1000" s="7">
        <v>999</v>
      </c>
      <c r="B1000" s="147" t="s">
        <v>2739</v>
      </c>
      <c r="C1000" s="114" t="s">
        <v>3012</v>
      </c>
      <c r="D1000" s="91" t="s">
        <v>3132</v>
      </c>
      <c r="E1000" s="91" t="s">
        <v>3075</v>
      </c>
      <c r="F1000" s="54" t="s">
        <v>3133</v>
      </c>
      <c r="G1000" s="45" t="s">
        <v>189</v>
      </c>
      <c r="H1000" s="20">
        <v>2022</v>
      </c>
      <c r="I1000" s="154" t="s">
        <v>3134</v>
      </c>
      <c r="J1000" s="33"/>
    </row>
    <row r="1001" spans="1:10" ht="76.5">
      <c r="A1001" s="7">
        <v>1000</v>
      </c>
      <c r="B1001" s="147" t="s">
        <v>2739</v>
      </c>
      <c r="C1001" s="114" t="s">
        <v>3012</v>
      </c>
      <c r="D1001" s="91" t="s">
        <v>3135</v>
      </c>
      <c r="E1001" s="91" t="s">
        <v>3136</v>
      </c>
      <c r="F1001" s="54" t="s">
        <v>3137</v>
      </c>
      <c r="G1001" s="91" t="s">
        <v>1095</v>
      </c>
      <c r="H1001" s="20">
        <v>2022</v>
      </c>
      <c r="I1001" s="154" t="s">
        <v>3138</v>
      </c>
      <c r="J1001" s="33"/>
    </row>
    <row r="1002" spans="1:10" ht="78.75">
      <c r="A1002" s="7">
        <v>1001</v>
      </c>
      <c r="B1002" s="147" t="s">
        <v>2739</v>
      </c>
      <c r="C1002" s="114" t="s">
        <v>3012</v>
      </c>
      <c r="D1002" s="91" t="s">
        <v>3139</v>
      </c>
      <c r="E1002" s="91" t="s">
        <v>3136</v>
      </c>
      <c r="F1002" s="54" t="s">
        <v>3140</v>
      </c>
      <c r="G1002" s="45" t="s">
        <v>206</v>
      </c>
      <c r="H1002" s="20">
        <v>2022</v>
      </c>
      <c r="I1002" s="154" t="s">
        <v>3141</v>
      </c>
      <c r="J1002" s="33"/>
    </row>
    <row r="1003" spans="1:10" ht="67.5">
      <c r="A1003" s="7">
        <v>1002</v>
      </c>
      <c r="B1003" s="147" t="s">
        <v>2739</v>
      </c>
      <c r="C1003" s="114" t="s">
        <v>3012</v>
      </c>
      <c r="D1003" s="91" t="s">
        <v>3142</v>
      </c>
      <c r="E1003" s="91" t="s">
        <v>3079</v>
      </c>
      <c r="F1003" s="54" t="s">
        <v>3143</v>
      </c>
      <c r="G1003" s="91" t="s">
        <v>436</v>
      </c>
      <c r="H1003" s="20">
        <v>2022</v>
      </c>
      <c r="I1003" s="154" t="s">
        <v>3144</v>
      </c>
      <c r="J1003" s="33"/>
    </row>
    <row r="1004" spans="1:10" ht="78.75">
      <c r="A1004" s="7">
        <v>1003</v>
      </c>
      <c r="B1004" s="147" t="s">
        <v>2739</v>
      </c>
      <c r="C1004" s="114" t="s">
        <v>3012</v>
      </c>
      <c r="D1004" s="91" t="s">
        <v>3145</v>
      </c>
      <c r="E1004" s="91" t="s">
        <v>3063</v>
      </c>
      <c r="F1004" s="54" t="s">
        <v>2887</v>
      </c>
      <c r="G1004" s="91" t="s">
        <v>879</v>
      </c>
      <c r="H1004" s="20">
        <v>2023</v>
      </c>
      <c r="I1004" s="154" t="s">
        <v>3146</v>
      </c>
      <c r="J1004" s="33"/>
    </row>
    <row r="1005" spans="1:10" ht="56.25">
      <c r="A1005" s="7">
        <v>1004</v>
      </c>
      <c r="B1005" s="147" t="s">
        <v>2739</v>
      </c>
      <c r="C1005" s="114" t="s">
        <v>3012</v>
      </c>
      <c r="D1005" s="91" t="s">
        <v>3147</v>
      </c>
      <c r="E1005" s="91" t="s">
        <v>803</v>
      </c>
      <c r="F1005" s="54" t="s">
        <v>3148</v>
      </c>
      <c r="G1005" s="91" t="s">
        <v>879</v>
      </c>
      <c r="H1005" s="20">
        <v>2023</v>
      </c>
      <c r="I1005" s="154" t="s">
        <v>3149</v>
      </c>
      <c r="J1005" s="33"/>
    </row>
    <row r="1006" spans="1:10" ht="56.25">
      <c r="A1006" s="7">
        <v>1005</v>
      </c>
      <c r="B1006" s="147" t="s">
        <v>2739</v>
      </c>
      <c r="C1006" s="114" t="s">
        <v>3012</v>
      </c>
      <c r="D1006" s="91" t="s">
        <v>3150</v>
      </c>
      <c r="E1006" s="91" t="s">
        <v>803</v>
      </c>
      <c r="F1006" s="54" t="s">
        <v>3151</v>
      </c>
      <c r="G1006" s="45" t="s">
        <v>688</v>
      </c>
      <c r="H1006" s="20">
        <v>2023</v>
      </c>
      <c r="I1006" s="154" t="s">
        <v>3152</v>
      </c>
      <c r="J1006" s="33"/>
    </row>
    <row r="1007" spans="1:10" ht="56.25">
      <c r="A1007" s="7">
        <v>1006</v>
      </c>
      <c r="B1007" s="147" t="s">
        <v>2739</v>
      </c>
      <c r="C1007" s="114" t="s">
        <v>3012</v>
      </c>
      <c r="D1007" s="91" t="s">
        <v>3153</v>
      </c>
      <c r="E1007" s="91" t="s">
        <v>3075</v>
      </c>
      <c r="F1007" s="54" t="s">
        <v>3154</v>
      </c>
      <c r="G1007" s="91" t="s">
        <v>215</v>
      </c>
      <c r="H1007" s="20">
        <v>2023</v>
      </c>
      <c r="I1007" s="154" t="s">
        <v>3155</v>
      </c>
      <c r="J1007" s="33"/>
    </row>
    <row r="1008" spans="1:10" ht="63">
      <c r="A1008" s="7">
        <v>1007</v>
      </c>
      <c r="B1008" s="147" t="s">
        <v>2739</v>
      </c>
      <c r="C1008" s="114" t="s">
        <v>3012</v>
      </c>
      <c r="D1008" s="91" t="s">
        <v>3156</v>
      </c>
      <c r="E1008" s="91" t="s">
        <v>3108</v>
      </c>
      <c r="F1008" s="54" t="s">
        <v>3157</v>
      </c>
      <c r="G1008" s="91" t="s">
        <v>215</v>
      </c>
      <c r="H1008" s="20">
        <v>2023</v>
      </c>
      <c r="I1008" s="154" t="s">
        <v>3158</v>
      </c>
      <c r="J1008" s="33"/>
    </row>
    <row r="1009" spans="1:10" ht="56.25">
      <c r="A1009" s="7">
        <v>1008</v>
      </c>
      <c r="B1009" s="147" t="s">
        <v>2739</v>
      </c>
      <c r="C1009" s="114" t="s">
        <v>3012</v>
      </c>
      <c r="D1009" s="91" t="s">
        <v>3159</v>
      </c>
      <c r="E1009" s="91" t="s">
        <v>3035</v>
      </c>
      <c r="F1009" s="54" t="s">
        <v>3160</v>
      </c>
      <c r="G1009" s="91" t="s">
        <v>215</v>
      </c>
      <c r="H1009" s="20">
        <v>2023</v>
      </c>
      <c r="I1009" s="154" t="s">
        <v>3161</v>
      </c>
      <c r="J1009" s="33"/>
    </row>
    <row r="1010" spans="1:10" ht="63.75">
      <c r="A1010" s="7">
        <v>1009</v>
      </c>
      <c r="B1010" s="147" t="s">
        <v>2739</v>
      </c>
      <c r="C1010" s="114" t="s">
        <v>3012</v>
      </c>
      <c r="D1010" s="91" t="s">
        <v>3162</v>
      </c>
      <c r="E1010" s="91" t="s">
        <v>3063</v>
      </c>
      <c r="F1010" s="54" t="s">
        <v>3163</v>
      </c>
      <c r="G1010" s="45" t="s">
        <v>219</v>
      </c>
      <c r="H1010" s="20">
        <v>2023</v>
      </c>
      <c r="I1010" s="154" t="s">
        <v>3164</v>
      </c>
      <c r="J1010" s="33"/>
    </row>
    <row r="1011" spans="1:10" ht="56.25">
      <c r="A1011" s="7">
        <v>1010</v>
      </c>
      <c r="B1011" s="147" t="s">
        <v>2739</v>
      </c>
      <c r="C1011" s="114" t="s">
        <v>3012</v>
      </c>
      <c r="D1011" s="91" t="s">
        <v>3165</v>
      </c>
      <c r="E1011" s="91" t="s">
        <v>3166</v>
      </c>
      <c r="F1011" s="54" t="s">
        <v>3167</v>
      </c>
      <c r="G1011" s="45" t="s">
        <v>219</v>
      </c>
      <c r="H1011" s="20">
        <v>2023</v>
      </c>
      <c r="I1011" s="154" t="s">
        <v>3168</v>
      </c>
      <c r="J1011" s="33"/>
    </row>
    <row r="1012" spans="1:10" ht="78.75">
      <c r="A1012" s="7">
        <v>1011</v>
      </c>
      <c r="B1012" s="147" t="s">
        <v>2739</v>
      </c>
      <c r="C1012" s="114" t="s">
        <v>3012</v>
      </c>
      <c r="D1012" s="91" t="s">
        <v>3169</v>
      </c>
      <c r="E1012" s="91" t="s">
        <v>3072</v>
      </c>
      <c r="F1012" s="54" t="s">
        <v>3167</v>
      </c>
      <c r="G1012" s="45" t="s">
        <v>219</v>
      </c>
      <c r="H1012" s="20">
        <v>2023</v>
      </c>
      <c r="I1012" s="154" t="s">
        <v>3170</v>
      </c>
      <c r="J1012" s="33"/>
    </row>
    <row r="1013" spans="1:10" ht="67.5">
      <c r="A1013" s="7">
        <v>1012</v>
      </c>
      <c r="B1013" s="147" t="s">
        <v>2739</v>
      </c>
      <c r="C1013" s="114" t="s">
        <v>3012</v>
      </c>
      <c r="D1013" s="91" t="s">
        <v>3171</v>
      </c>
      <c r="E1013" s="91" t="s">
        <v>3136</v>
      </c>
      <c r="F1013" s="54" t="s">
        <v>2860</v>
      </c>
      <c r="G1013" s="91" t="s">
        <v>2024</v>
      </c>
      <c r="H1013" s="20">
        <v>2023</v>
      </c>
      <c r="I1013" s="154" t="s">
        <v>3172</v>
      </c>
      <c r="J1013" s="33"/>
    </row>
    <row r="1014" spans="1:10" ht="51">
      <c r="A1014" s="7">
        <v>1013</v>
      </c>
      <c r="B1014" s="147" t="s">
        <v>2739</v>
      </c>
      <c r="C1014" s="114" t="s">
        <v>3012</v>
      </c>
      <c r="D1014" s="91" t="s">
        <v>3173</v>
      </c>
      <c r="E1014" s="91" t="s">
        <v>3136</v>
      </c>
      <c r="F1014" s="54" t="s">
        <v>3174</v>
      </c>
      <c r="G1014" s="90" t="s">
        <v>465</v>
      </c>
      <c r="H1014" s="20">
        <v>2023</v>
      </c>
      <c r="I1014" s="154" t="s">
        <v>3175</v>
      </c>
      <c r="J1014" s="33"/>
    </row>
    <row r="1015" spans="1:10" ht="67.5">
      <c r="A1015" s="7">
        <v>1014</v>
      </c>
      <c r="B1015" s="147" t="s">
        <v>2739</v>
      </c>
      <c r="C1015" s="114" t="s">
        <v>3012</v>
      </c>
      <c r="D1015" s="91" t="s">
        <v>3176</v>
      </c>
      <c r="E1015" s="91" t="s">
        <v>3075</v>
      </c>
      <c r="F1015" s="54" t="s">
        <v>3177</v>
      </c>
      <c r="G1015" s="45" t="s">
        <v>571</v>
      </c>
      <c r="H1015" s="20">
        <v>2023</v>
      </c>
      <c r="I1015" s="154" t="s">
        <v>3178</v>
      </c>
      <c r="J1015" s="33"/>
    </row>
    <row r="1016" spans="1:10" ht="67.5">
      <c r="A1016" s="7">
        <v>1015</v>
      </c>
      <c r="B1016" s="147" t="s">
        <v>2739</v>
      </c>
      <c r="C1016" s="114" t="s">
        <v>3012</v>
      </c>
      <c r="D1016" s="91" t="s">
        <v>3179</v>
      </c>
      <c r="E1016" s="91" t="s">
        <v>3035</v>
      </c>
      <c r="F1016" s="54" t="s">
        <v>3180</v>
      </c>
      <c r="G1016" s="125" t="s">
        <v>1221</v>
      </c>
      <c r="H1016" s="20">
        <v>2024</v>
      </c>
      <c r="I1016" s="154" t="s">
        <v>3181</v>
      </c>
      <c r="J1016" s="33"/>
    </row>
    <row r="1017" spans="1:10" ht="78.75">
      <c r="A1017" s="7">
        <v>1016</v>
      </c>
      <c r="B1017" s="147" t="s">
        <v>2739</v>
      </c>
      <c r="C1017" s="114" t="s">
        <v>3012</v>
      </c>
      <c r="D1017" s="91" t="s">
        <v>3182</v>
      </c>
      <c r="E1017" s="91" t="s">
        <v>3079</v>
      </c>
      <c r="F1017" s="54" t="s">
        <v>3183</v>
      </c>
      <c r="G1017" s="90" t="s">
        <v>776</v>
      </c>
      <c r="H1017" s="20">
        <v>2024</v>
      </c>
      <c r="I1017" s="154" t="s">
        <v>3184</v>
      </c>
      <c r="J1017" s="33"/>
    </row>
    <row r="1018" spans="1:10" ht="56.25">
      <c r="A1018" s="7">
        <v>1017</v>
      </c>
      <c r="B1018" s="147" t="s">
        <v>2739</v>
      </c>
      <c r="C1018" s="114" t="s">
        <v>3185</v>
      </c>
      <c r="D1018" s="91" t="s">
        <v>3186</v>
      </c>
      <c r="E1018" s="91" t="s">
        <v>3187</v>
      </c>
      <c r="F1018" s="54" t="s">
        <v>3188</v>
      </c>
      <c r="G1018" s="112" t="s">
        <v>28</v>
      </c>
      <c r="H1018" s="20">
        <v>2018</v>
      </c>
      <c r="I1018" s="154" t="s">
        <v>3189</v>
      </c>
      <c r="J1018" s="36"/>
    </row>
    <row r="1019" spans="1:10" ht="56.25">
      <c r="A1019" s="7">
        <v>1018</v>
      </c>
      <c r="B1019" s="147" t="s">
        <v>2739</v>
      </c>
      <c r="C1019" s="114" t="s">
        <v>3185</v>
      </c>
      <c r="D1019" s="91" t="s">
        <v>3190</v>
      </c>
      <c r="E1019" s="91" t="s">
        <v>3191</v>
      </c>
      <c r="F1019" s="54" t="s">
        <v>3192</v>
      </c>
      <c r="G1019" s="112" t="s">
        <v>54</v>
      </c>
      <c r="H1019" s="20">
        <v>2018</v>
      </c>
      <c r="I1019" s="154" t="s">
        <v>3193</v>
      </c>
      <c r="J1019" s="36"/>
    </row>
    <row r="1020" spans="1:10" ht="56.25">
      <c r="A1020" s="7">
        <v>1019</v>
      </c>
      <c r="B1020" s="147" t="s">
        <v>2739</v>
      </c>
      <c r="C1020" s="114" t="s">
        <v>3185</v>
      </c>
      <c r="D1020" s="91" t="s">
        <v>3194</v>
      </c>
      <c r="E1020" s="91" t="s">
        <v>3195</v>
      </c>
      <c r="F1020" s="54" t="s">
        <v>3196</v>
      </c>
      <c r="G1020" s="91" t="s">
        <v>152</v>
      </c>
      <c r="H1020" s="20">
        <v>2021</v>
      </c>
      <c r="I1020" s="154" t="s">
        <v>3197</v>
      </c>
      <c r="J1020" s="36"/>
    </row>
    <row r="1021" spans="1:10" ht="56.25">
      <c r="A1021" s="7">
        <v>1020</v>
      </c>
      <c r="B1021" s="147" t="s">
        <v>2739</v>
      </c>
      <c r="C1021" s="114" t="s">
        <v>3185</v>
      </c>
      <c r="D1021" s="91" t="s">
        <v>3198</v>
      </c>
      <c r="E1021" s="91" t="s">
        <v>3199</v>
      </c>
      <c r="F1021" s="54" t="s">
        <v>3200</v>
      </c>
      <c r="G1021" s="91" t="s">
        <v>620</v>
      </c>
      <c r="H1021" s="20">
        <v>2021</v>
      </c>
      <c r="I1021" s="154" t="s">
        <v>3201</v>
      </c>
      <c r="J1021" s="36"/>
    </row>
    <row r="1022" spans="1:10" ht="56.25">
      <c r="A1022" s="7">
        <v>1021</v>
      </c>
      <c r="B1022" s="147" t="s">
        <v>2739</v>
      </c>
      <c r="C1022" s="114" t="s">
        <v>3185</v>
      </c>
      <c r="D1022" s="91" t="s">
        <v>3202</v>
      </c>
      <c r="E1022" s="91" t="s">
        <v>3203</v>
      </c>
      <c r="F1022" s="54" t="s">
        <v>3204</v>
      </c>
      <c r="G1022" s="91" t="s">
        <v>620</v>
      </c>
      <c r="H1022" s="20">
        <v>2021</v>
      </c>
      <c r="I1022" s="154" t="s">
        <v>3205</v>
      </c>
      <c r="J1022" s="36"/>
    </row>
    <row r="1023" spans="1:10" ht="45">
      <c r="A1023" s="7">
        <v>1022</v>
      </c>
      <c r="B1023" s="147" t="s">
        <v>2739</v>
      </c>
      <c r="C1023" s="114" t="s">
        <v>3185</v>
      </c>
      <c r="D1023" s="91" t="s">
        <v>3206</v>
      </c>
      <c r="E1023" s="91" t="s">
        <v>3207</v>
      </c>
      <c r="F1023" s="54" t="s">
        <v>3208</v>
      </c>
      <c r="G1023" s="91" t="s">
        <v>620</v>
      </c>
      <c r="H1023" s="20">
        <v>2021</v>
      </c>
      <c r="I1023" s="154" t="s">
        <v>3209</v>
      </c>
      <c r="J1023" s="36"/>
    </row>
    <row r="1024" spans="1:10" ht="67.5">
      <c r="A1024" s="7">
        <v>1023</v>
      </c>
      <c r="B1024" s="147" t="s">
        <v>2739</v>
      </c>
      <c r="C1024" s="114" t="s">
        <v>3185</v>
      </c>
      <c r="D1024" s="91" t="s">
        <v>3210</v>
      </c>
      <c r="E1024" s="91" t="s">
        <v>3055</v>
      </c>
      <c r="F1024" s="54" t="s">
        <v>3211</v>
      </c>
      <c r="G1024" s="91" t="s">
        <v>179</v>
      </c>
      <c r="H1024" s="20">
        <v>2021</v>
      </c>
      <c r="I1024" s="154" t="s">
        <v>3212</v>
      </c>
      <c r="J1024" s="36"/>
    </row>
    <row r="1025" spans="1:10" ht="56.25">
      <c r="A1025" s="7">
        <v>1024</v>
      </c>
      <c r="B1025" s="147" t="s">
        <v>2739</v>
      </c>
      <c r="C1025" s="114" t="s">
        <v>3185</v>
      </c>
      <c r="D1025" s="91" t="s">
        <v>3213</v>
      </c>
      <c r="E1025" s="91" t="s">
        <v>3214</v>
      </c>
      <c r="F1025" s="54" t="s">
        <v>3204</v>
      </c>
      <c r="G1025" s="91" t="s">
        <v>179</v>
      </c>
      <c r="H1025" s="20">
        <v>2021</v>
      </c>
      <c r="I1025" s="154" t="s">
        <v>3215</v>
      </c>
      <c r="J1025" s="36"/>
    </row>
    <row r="1026" spans="1:10" ht="56.25">
      <c r="A1026" s="7">
        <v>1025</v>
      </c>
      <c r="B1026" s="147" t="s">
        <v>2739</v>
      </c>
      <c r="C1026" s="114" t="s">
        <v>3185</v>
      </c>
      <c r="D1026" s="91" t="s">
        <v>3216</v>
      </c>
      <c r="E1026" s="91" t="s">
        <v>3207</v>
      </c>
      <c r="F1026" s="54" t="s">
        <v>3217</v>
      </c>
      <c r="G1026" s="45" t="s">
        <v>381</v>
      </c>
      <c r="H1026" s="20">
        <v>2021</v>
      </c>
      <c r="I1026" s="154" t="s">
        <v>3218</v>
      </c>
      <c r="J1026" s="36"/>
    </row>
    <row r="1027" spans="1:10" ht="76.5">
      <c r="A1027" s="7">
        <v>1026</v>
      </c>
      <c r="B1027" s="147" t="s">
        <v>2739</v>
      </c>
      <c r="C1027" s="114" t="s">
        <v>3185</v>
      </c>
      <c r="D1027" s="91" t="s">
        <v>3219</v>
      </c>
      <c r="E1027" s="91" t="s">
        <v>3220</v>
      </c>
      <c r="F1027" s="54" t="s">
        <v>3221</v>
      </c>
      <c r="G1027" s="91" t="s">
        <v>2670</v>
      </c>
      <c r="H1027" s="20">
        <v>2022</v>
      </c>
      <c r="I1027" s="154" t="s">
        <v>3222</v>
      </c>
      <c r="J1027" s="36"/>
    </row>
    <row r="1028" spans="1:10" ht="56.25">
      <c r="A1028" s="7">
        <v>1027</v>
      </c>
      <c r="B1028" s="147" t="s">
        <v>2739</v>
      </c>
      <c r="C1028" s="114" t="s">
        <v>3185</v>
      </c>
      <c r="D1028" s="91" t="s">
        <v>3223</v>
      </c>
      <c r="E1028" s="91" t="s">
        <v>3224</v>
      </c>
      <c r="F1028" s="54" t="s">
        <v>3225</v>
      </c>
      <c r="G1028" s="45" t="s">
        <v>662</v>
      </c>
      <c r="H1028" s="20">
        <v>2022</v>
      </c>
      <c r="I1028" s="154" t="s">
        <v>3226</v>
      </c>
      <c r="J1028" s="36"/>
    </row>
    <row r="1029" spans="1:10" ht="56.25">
      <c r="A1029" s="7">
        <v>1028</v>
      </c>
      <c r="B1029" s="147" t="s">
        <v>2739</v>
      </c>
      <c r="C1029" s="114" t="s">
        <v>3185</v>
      </c>
      <c r="D1029" s="91" t="s">
        <v>3227</v>
      </c>
      <c r="E1029" s="91" t="s">
        <v>3207</v>
      </c>
      <c r="F1029" s="54" t="s">
        <v>3228</v>
      </c>
      <c r="G1029" s="45" t="s">
        <v>662</v>
      </c>
      <c r="H1029" s="20">
        <v>2022</v>
      </c>
      <c r="I1029" s="154" t="s">
        <v>3229</v>
      </c>
      <c r="J1029" s="36"/>
    </row>
    <row r="1030" spans="1:10" ht="56.25">
      <c r="A1030" s="7">
        <v>1029</v>
      </c>
      <c r="B1030" s="147" t="s">
        <v>2739</v>
      </c>
      <c r="C1030" s="114" t="s">
        <v>3185</v>
      </c>
      <c r="D1030" s="91" t="s">
        <v>3230</v>
      </c>
      <c r="E1030" s="91" t="s">
        <v>3203</v>
      </c>
      <c r="F1030" s="54" t="s">
        <v>3204</v>
      </c>
      <c r="G1030" s="45" t="s">
        <v>189</v>
      </c>
      <c r="H1030" s="20">
        <v>2022</v>
      </c>
      <c r="I1030" s="154" t="s">
        <v>3231</v>
      </c>
      <c r="J1030" s="36"/>
    </row>
    <row r="1031" spans="1:10" ht="51">
      <c r="A1031" s="7">
        <v>1030</v>
      </c>
      <c r="B1031" s="147" t="s">
        <v>2739</v>
      </c>
      <c r="C1031" s="114" t="s">
        <v>3185</v>
      </c>
      <c r="D1031" s="91" t="s">
        <v>3232</v>
      </c>
      <c r="E1031" s="91" t="s">
        <v>3233</v>
      </c>
      <c r="F1031" s="54" t="s">
        <v>3234</v>
      </c>
      <c r="G1031" s="45" t="s">
        <v>189</v>
      </c>
      <c r="H1031" s="20">
        <v>2022</v>
      </c>
      <c r="I1031" s="154" t="s">
        <v>3235</v>
      </c>
      <c r="J1031" s="36"/>
    </row>
    <row r="1032" spans="1:10" ht="56.25">
      <c r="A1032" s="7">
        <v>1031</v>
      </c>
      <c r="B1032" s="147" t="s">
        <v>2739</v>
      </c>
      <c r="C1032" s="114" t="s">
        <v>3185</v>
      </c>
      <c r="D1032" s="91" t="s">
        <v>3236</v>
      </c>
      <c r="E1032" s="91" t="s">
        <v>3199</v>
      </c>
      <c r="F1032" s="54" t="s">
        <v>3211</v>
      </c>
      <c r="G1032" s="45" t="s">
        <v>206</v>
      </c>
      <c r="H1032" s="20">
        <v>2022</v>
      </c>
      <c r="I1032" s="154" t="s">
        <v>3237</v>
      </c>
      <c r="J1032" s="36"/>
    </row>
    <row r="1033" spans="1:10" ht="56.25">
      <c r="A1033" s="7">
        <v>1032</v>
      </c>
      <c r="B1033" s="147" t="s">
        <v>2739</v>
      </c>
      <c r="C1033" s="114" t="s">
        <v>3185</v>
      </c>
      <c r="D1033" s="91" t="s">
        <v>3238</v>
      </c>
      <c r="E1033" s="91" t="s">
        <v>3207</v>
      </c>
      <c r="F1033" s="54" t="s">
        <v>3239</v>
      </c>
      <c r="G1033" s="45" t="s">
        <v>206</v>
      </c>
      <c r="H1033" s="20">
        <v>2022</v>
      </c>
      <c r="I1033" s="154" t="s">
        <v>3240</v>
      </c>
      <c r="J1033" s="36"/>
    </row>
    <row r="1034" spans="1:10" ht="78.75">
      <c r="A1034" s="7">
        <v>1033</v>
      </c>
      <c r="B1034" s="147" t="s">
        <v>2739</v>
      </c>
      <c r="C1034" s="114" t="s">
        <v>3185</v>
      </c>
      <c r="D1034" s="91" t="s">
        <v>3241</v>
      </c>
      <c r="E1034" s="91" t="s">
        <v>3055</v>
      </c>
      <c r="F1034" s="54" t="s">
        <v>3242</v>
      </c>
      <c r="G1034" s="91" t="s">
        <v>436</v>
      </c>
      <c r="H1034" s="20">
        <v>2022</v>
      </c>
      <c r="I1034" s="154" t="s">
        <v>3243</v>
      </c>
      <c r="J1034" s="36"/>
    </row>
    <row r="1035" spans="1:10" ht="76.5">
      <c r="A1035" s="7">
        <v>1034</v>
      </c>
      <c r="B1035" s="147" t="s">
        <v>2739</v>
      </c>
      <c r="C1035" s="114" t="s">
        <v>3185</v>
      </c>
      <c r="D1035" s="91" t="s">
        <v>3244</v>
      </c>
      <c r="E1035" s="91" t="s">
        <v>3220</v>
      </c>
      <c r="F1035" s="54" t="s">
        <v>3245</v>
      </c>
      <c r="G1035" s="91" t="s">
        <v>211</v>
      </c>
      <c r="H1035" s="20">
        <v>2023</v>
      </c>
      <c r="I1035" s="154" t="s">
        <v>3246</v>
      </c>
      <c r="J1035" s="36"/>
    </row>
    <row r="1036" spans="1:10" ht="56.25">
      <c r="A1036" s="7">
        <v>1035</v>
      </c>
      <c r="B1036" s="147" t="s">
        <v>2739</v>
      </c>
      <c r="C1036" s="114" t="s">
        <v>3185</v>
      </c>
      <c r="D1036" s="91" t="s">
        <v>3247</v>
      </c>
      <c r="E1036" s="91" t="s">
        <v>3248</v>
      </c>
      <c r="F1036" s="54" t="s">
        <v>3249</v>
      </c>
      <c r="G1036" s="91" t="s">
        <v>879</v>
      </c>
      <c r="H1036" s="20">
        <v>2023</v>
      </c>
      <c r="I1036" s="154" t="s">
        <v>3250</v>
      </c>
      <c r="J1036" s="36"/>
    </row>
    <row r="1037" spans="1:10" ht="67.5">
      <c r="A1037" s="7">
        <v>1036</v>
      </c>
      <c r="B1037" s="147" t="s">
        <v>2739</v>
      </c>
      <c r="C1037" s="114" t="s">
        <v>3185</v>
      </c>
      <c r="D1037" s="91" t="s">
        <v>3251</v>
      </c>
      <c r="E1037" s="91" t="s">
        <v>3224</v>
      </c>
      <c r="F1037" s="54" t="s">
        <v>3252</v>
      </c>
      <c r="G1037" s="45" t="s">
        <v>688</v>
      </c>
      <c r="H1037" s="20">
        <v>2023</v>
      </c>
      <c r="I1037" s="154" t="s">
        <v>3253</v>
      </c>
      <c r="J1037" s="36"/>
    </row>
    <row r="1038" spans="1:10" ht="67.5">
      <c r="A1038" s="7">
        <v>1037</v>
      </c>
      <c r="B1038" s="147" t="s">
        <v>2739</v>
      </c>
      <c r="C1038" s="114" t="s">
        <v>3185</v>
      </c>
      <c r="D1038" s="91" t="s">
        <v>3254</v>
      </c>
      <c r="E1038" s="91" t="s">
        <v>3207</v>
      </c>
      <c r="F1038" s="54" t="s">
        <v>3255</v>
      </c>
      <c r="G1038" s="91" t="s">
        <v>215</v>
      </c>
      <c r="H1038" s="20">
        <v>2023</v>
      </c>
      <c r="I1038" s="154" t="s">
        <v>3256</v>
      </c>
      <c r="J1038" s="36"/>
    </row>
    <row r="1039" spans="1:10" ht="56.25">
      <c r="A1039" s="7">
        <v>1038</v>
      </c>
      <c r="B1039" s="147" t="s">
        <v>2739</v>
      </c>
      <c r="C1039" s="114" t="s">
        <v>3185</v>
      </c>
      <c r="D1039" s="91" t="s">
        <v>3257</v>
      </c>
      <c r="E1039" s="91" t="s">
        <v>3203</v>
      </c>
      <c r="F1039" s="54" t="s">
        <v>3255</v>
      </c>
      <c r="G1039" s="91" t="s">
        <v>215</v>
      </c>
      <c r="H1039" s="20">
        <v>2023</v>
      </c>
      <c r="I1039" s="154" t="s">
        <v>3258</v>
      </c>
      <c r="J1039" s="36"/>
    </row>
    <row r="1040" spans="1:10" ht="67.5">
      <c r="A1040" s="7">
        <v>1039</v>
      </c>
      <c r="B1040" s="147" t="s">
        <v>2739</v>
      </c>
      <c r="C1040" s="45" t="s">
        <v>3185</v>
      </c>
      <c r="D1040" s="91" t="s">
        <v>3259</v>
      </c>
      <c r="E1040" s="91" t="s">
        <v>2747</v>
      </c>
      <c r="F1040" s="54" t="s">
        <v>3255</v>
      </c>
      <c r="G1040" s="91" t="s">
        <v>215</v>
      </c>
      <c r="H1040" s="20">
        <v>2023</v>
      </c>
      <c r="I1040" s="154" t="s">
        <v>3260</v>
      </c>
      <c r="J1040" s="36"/>
    </row>
    <row r="1041" spans="1:10" ht="68.25">
      <c r="A1041" s="7">
        <v>1040</v>
      </c>
      <c r="B1041" s="147" t="s">
        <v>2739</v>
      </c>
      <c r="C1041" s="45" t="s">
        <v>3185</v>
      </c>
      <c r="D1041" s="45" t="s">
        <v>3261</v>
      </c>
      <c r="E1041" s="90" t="s">
        <v>3136</v>
      </c>
      <c r="F1041" s="54" t="s">
        <v>3255</v>
      </c>
      <c r="G1041" s="90" t="s">
        <v>2024</v>
      </c>
      <c r="H1041" s="20">
        <v>2023</v>
      </c>
      <c r="I1041" s="150" t="s">
        <v>3262</v>
      </c>
      <c r="J1041" s="4"/>
    </row>
    <row r="1042" spans="1:10" ht="68.25">
      <c r="A1042" s="7">
        <v>1041</v>
      </c>
      <c r="B1042" s="147" t="s">
        <v>2739</v>
      </c>
      <c r="C1042" s="45" t="s">
        <v>3185</v>
      </c>
      <c r="D1042" s="45" t="s">
        <v>3263</v>
      </c>
      <c r="E1042" s="90" t="s">
        <v>3199</v>
      </c>
      <c r="F1042" s="54" t="s">
        <v>3255</v>
      </c>
      <c r="G1042" s="45" t="s">
        <v>571</v>
      </c>
      <c r="H1042" s="20">
        <v>2023</v>
      </c>
      <c r="I1042" s="150" t="s">
        <v>3264</v>
      </c>
      <c r="J1042" s="4"/>
    </row>
    <row r="1043" spans="1:10" ht="68.25">
      <c r="A1043" s="7">
        <v>1042</v>
      </c>
      <c r="B1043" s="147" t="s">
        <v>2739</v>
      </c>
      <c r="C1043" s="45" t="s">
        <v>3185</v>
      </c>
      <c r="D1043" s="45" t="s">
        <v>3265</v>
      </c>
      <c r="E1043" s="90" t="s">
        <v>2747</v>
      </c>
      <c r="F1043" s="79" t="s">
        <v>3266</v>
      </c>
      <c r="G1043" s="90" t="s">
        <v>776</v>
      </c>
      <c r="H1043" s="14">
        <v>2024</v>
      </c>
      <c r="I1043" s="150" t="s">
        <v>3267</v>
      </c>
      <c r="J1043" s="4"/>
    </row>
    <row r="1044" spans="1:10" ht="45">
      <c r="A1044" s="7">
        <v>1043</v>
      </c>
      <c r="B1044" s="147" t="s">
        <v>3268</v>
      </c>
      <c r="C1044" s="114" t="s">
        <v>3269</v>
      </c>
      <c r="D1044" s="91" t="s">
        <v>3270</v>
      </c>
      <c r="E1044" s="91" t="s">
        <v>3271</v>
      </c>
      <c r="F1044" s="54" t="s">
        <v>3272</v>
      </c>
      <c r="G1044" s="91" t="s">
        <v>3273</v>
      </c>
      <c r="H1044" s="20">
        <v>2017</v>
      </c>
      <c r="I1044" s="165" t="s">
        <v>3274</v>
      </c>
      <c r="J1044" s="4"/>
    </row>
    <row r="1045" spans="1:10" ht="56.25">
      <c r="A1045" s="7">
        <v>1044</v>
      </c>
      <c r="B1045" s="147" t="s">
        <v>3268</v>
      </c>
      <c r="C1045" s="114" t="s">
        <v>3269</v>
      </c>
      <c r="D1045" s="91" t="s">
        <v>3275</v>
      </c>
      <c r="E1045" s="91" t="s">
        <v>3276</v>
      </c>
      <c r="F1045" s="54" t="s">
        <v>3277</v>
      </c>
      <c r="G1045" s="91" t="s">
        <v>3273</v>
      </c>
      <c r="H1045" s="20">
        <v>2017</v>
      </c>
      <c r="I1045" s="165" t="s">
        <v>3278</v>
      </c>
      <c r="J1045" s="4"/>
    </row>
    <row r="1046" spans="1:10" ht="90">
      <c r="A1046" s="7">
        <v>1045</v>
      </c>
      <c r="B1046" s="147" t="s">
        <v>3268</v>
      </c>
      <c r="C1046" s="114" t="s">
        <v>3269</v>
      </c>
      <c r="D1046" s="91" t="s">
        <v>3279</v>
      </c>
      <c r="E1046" s="91" t="s">
        <v>3280</v>
      </c>
      <c r="F1046" s="54" t="s">
        <v>3281</v>
      </c>
      <c r="G1046" s="91" t="s">
        <v>3282</v>
      </c>
      <c r="H1046" s="20">
        <v>2017</v>
      </c>
      <c r="I1046" s="165" t="s">
        <v>3283</v>
      </c>
      <c r="J1046" s="4"/>
    </row>
    <row r="1047" spans="1:10" ht="56.25">
      <c r="A1047" s="7">
        <v>1046</v>
      </c>
      <c r="B1047" s="147" t="s">
        <v>3268</v>
      </c>
      <c r="C1047" s="114" t="s">
        <v>3269</v>
      </c>
      <c r="D1047" s="91" t="s">
        <v>3284</v>
      </c>
      <c r="E1047" s="91" t="s">
        <v>3271</v>
      </c>
      <c r="F1047" s="54" t="s">
        <v>3277</v>
      </c>
      <c r="G1047" s="91" t="s">
        <v>1227</v>
      </c>
      <c r="H1047" s="20">
        <v>2017</v>
      </c>
      <c r="I1047" s="165" t="s">
        <v>3285</v>
      </c>
      <c r="J1047" s="4"/>
    </row>
    <row r="1048" spans="1:10" ht="90.75">
      <c r="A1048" s="7">
        <v>1047</v>
      </c>
      <c r="B1048" s="147" t="s">
        <v>3268</v>
      </c>
      <c r="C1048" s="114" t="s">
        <v>3269</v>
      </c>
      <c r="D1048" s="113" t="s">
        <v>3286</v>
      </c>
      <c r="E1048" s="91" t="s">
        <v>3287</v>
      </c>
      <c r="F1048" s="54" t="s">
        <v>3288</v>
      </c>
      <c r="G1048" s="91" t="s">
        <v>2748</v>
      </c>
      <c r="H1048" s="20">
        <v>2018</v>
      </c>
      <c r="I1048" s="166" t="s">
        <v>3289</v>
      </c>
      <c r="J1048" s="4"/>
    </row>
    <row r="1049" spans="1:10" ht="68.25">
      <c r="A1049" s="7">
        <v>1048</v>
      </c>
      <c r="B1049" s="147" t="s">
        <v>3268</v>
      </c>
      <c r="C1049" s="114" t="s">
        <v>3269</v>
      </c>
      <c r="D1049" s="91" t="s">
        <v>3290</v>
      </c>
      <c r="E1049" s="91" t="s">
        <v>3291</v>
      </c>
      <c r="F1049" s="54" t="s">
        <v>3292</v>
      </c>
      <c r="G1049" s="91" t="s">
        <v>2748</v>
      </c>
      <c r="H1049" s="20">
        <v>2018</v>
      </c>
      <c r="I1049" s="166" t="s">
        <v>3293</v>
      </c>
      <c r="J1049" s="4"/>
    </row>
    <row r="1050" spans="1:10" ht="102">
      <c r="A1050" s="7">
        <v>1049</v>
      </c>
      <c r="B1050" s="147" t="s">
        <v>3268</v>
      </c>
      <c r="C1050" s="114" t="s">
        <v>3269</v>
      </c>
      <c r="D1050" s="91" t="s">
        <v>3294</v>
      </c>
      <c r="E1050" s="91" t="s">
        <v>3287</v>
      </c>
      <c r="F1050" s="54" t="s">
        <v>3295</v>
      </c>
      <c r="G1050" s="91" t="s">
        <v>54</v>
      </c>
      <c r="H1050" s="20">
        <v>2018</v>
      </c>
      <c r="I1050" s="166" t="s">
        <v>3296</v>
      </c>
      <c r="J1050" s="4"/>
    </row>
    <row r="1051" spans="1:10" ht="90.75">
      <c r="A1051" s="7">
        <v>1050</v>
      </c>
      <c r="B1051" s="147" t="s">
        <v>3268</v>
      </c>
      <c r="C1051" s="114" t="s">
        <v>3269</v>
      </c>
      <c r="D1051" s="91" t="s">
        <v>3297</v>
      </c>
      <c r="E1051" s="91" t="s">
        <v>3298</v>
      </c>
      <c r="F1051" s="54" t="s">
        <v>3299</v>
      </c>
      <c r="G1051" s="91" t="s">
        <v>1240</v>
      </c>
      <c r="H1051" s="20">
        <v>2019</v>
      </c>
      <c r="I1051" s="166" t="s">
        <v>3300</v>
      </c>
      <c r="J1051" s="4"/>
    </row>
    <row r="1052" spans="1:10" ht="68.25">
      <c r="A1052" s="7">
        <v>1051</v>
      </c>
      <c r="B1052" s="147" t="s">
        <v>3268</v>
      </c>
      <c r="C1052" s="114" t="s">
        <v>3269</v>
      </c>
      <c r="D1052" s="91" t="s">
        <v>3301</v>
      </c>
      <c r="E1052" s="91" t="s">
        <v>3302</v>
      </c>
      <c r="F1052" s="54" t="s">
        <v>3303</v>
      </c>
      <c r="G1052" s="96" t="s">
        <v>1128</v>
      </c>
      <c r="H1052" s="20">
        <v>2019</v>
      </c>
      <c r="I1052" s="166" t="s">
        <v>3304</v>
      </c>
      <c r="J1052" s="4"/>
    </row>
    <row r="1053" spans="1:10" ht="79.5">
      <c r="A1053" s="7">
        <v>1052</v>
      </c>
      <c r="B1053" s="147" t="s">
        <v>3268</v>
      </c>
      <c r="C1053" s="114" t="s">
        <v>3269</v>
      </c>
      <c r="D1053" s="91" t="s">
        <v>3305</v>
      </c>
      <c r="E1053" s="91" t="s">
        <v>3306</v>
      </c>
      <c r="F1053" s="54" t="s">
        <v>3307</v>
      </c>
      <c r="G1053" s="91" t="s">
        <v>501</v>
      </c>
      <c r="H1053" s="20">
        <v>2019</v>
      </c>
      <c r="I1053" s="166" t="s">
        <v>3308</v>
      </c>
      <c r="J1053" s="4"/>
    </row>
    <row r="1054" spans="1:10" ht="113.25">
      <c r="A1054" s="7">
        <v>1053</v>
      </c>
      <c r="B1054" s="147" t="s">
        <v>3268</v>
      </c>
      <c r="C1054" s="114" t="s">
        <v>3269</v>
      </c>
      <c r="D1054" s="91" t="s">
        <v>3309</v>
      </c>
      <c r="E1054" s="91" t="s">
        <v>3310</v>
      </c>
      <c r="F1054" s="54" t="s">
        <v>3311</v>
      </c>
      <c r="G1054" s="91" t="s">
        <v>728</v>
      </c>
      <c r="H1054" s="20">
        <v>2020</v>
      </c>
      <c r="I1054" s="166" t="s">
        <v>3312</v>
      </c>
      <c r="J1054" s="4"/>
    </row>
    <row r="1055" spans="1:10" ht="79.5">
      <c r="A1055" s="7">
        <v>1054</v>
      </c>
      <c r="B1055" s="147" t="s">
        <v>3268</v>
      </c>
      <c r="C1055" s="114" t="s">
        <v>3269</v>
      </c>
      <c r="D1055" s="91" t="s">
        <v>3313</v>
      </c>
      <c r="E1055" s="91" t="s">
        <v>3314</v>
      </c>
      <c r="F1055" s="54" t="s">
        <v>3311</v>
      </c>
      <c r="G1055" s="86" t="s">
        <v>113</v>
      </c>
      <c r="H1055" s="20">
        <v>2020</v>
      </c>
      <c r="I1055" s="166" t="s">
        <v>3315</v>
      </c>
      <c r="J1055" s="4"/>
    </row>
    <row r="1056" spans="1:10" ht="79.5">
      <c r="A1056" s="7">
        <v>1055</v>
      </c>
      <c r="B1056" s="147" t="s">
        <v>3268</v>
      </c>
      <c r="C1056" s="114" t="s">
        <v>3269</v>
      </c>
      <c r="D1056" s="91" t="s">
        <v>3316</v>
      </c>
      <c r="E1056" s="91" t="s">
        <v>3317</v>
      </c>
      <c r="F1056" s="54" t="s">
        <v>3318</v>
      </c>
      <c r="G1056" s="91" t="s">
        <v>140</v>
      </c>
      <c r="H1056" s="20">
        <v>2020</v>
      </c>
      <c r="I1056" s="166" t="s">
        <v>3319</v>
      </c>
      <c r="J1056" s="4"/>
    </row>
    <row r="1057" spans="1:10" ht="79.5">
      <c r="A1057" s="7">
        <v>1056</v>
      </c>
      <c r="B1057" s="147" t="s">
        <v>3268</v>
      </c>
      <c r="C1057" s="114" t="s">
        <v>3269</v>
      </c>
      <c r="D1057" s="91" t="s">
        <v>3320</v>
      </c>
      <c r="E1057" s="91" t="s">
        <v>3321</v>
      </c>
      <c r="F1057" s="54" t="s">
        <v>3322</v>
      </c>
      <c r="G1057" s="91" t="s">
        <v>140</v>
      </c>
      <c r="H1057" s="20">
        <v>2020</v>
      </c>
      <c r="I1057" s="166" t="s">
        <v>3323</v>
      </c>
      <c r="J1057" s="4"/>
    </row>
    <row r="1058" spans="1:10" ht="78.75">
      <c r="A1058" s="7">
        <v>1057</v>
      </c>
      <c r="B1058" s="147" t="s">
        <v>3268</v>
      </c>
      <c r="C1058" s="114" t="s">
        <v>3269</v>
      </c>
      <c r="D1058" s="91" t="s">
        <v>3324</v>
      </c>
      <c r="E1058" s="91" t="s">
        <v>3325</v>
      </c>
      <c r="F1058" s="54" t="s">
        <v>3326</v>
      </c>
      <c r="G1058" s="91" t="s">
        <v>152</v>
      </c>
      <c r="H1058" s="20">
        <v>2021</v>
      </c>
      <c r="I1058" s="166" t="s">
        <v>3327</v>
      </c>
      <c r="J1058" s="4"/>
    </row>
    <row r="1059" spans="1:10" ht="90.75">
      <c r="A1059" s="7">
        <v>1058</v>
      </c>
      <c r="B1059" s="147" t="s">
        <v>3268</v>
      </c>
      <c r="C1059" s="114" t="s">
        <v>3269</v>
      </c>
      <c r="D1059" s="91" t="s">
        <v>3328</v>
      </c>
      <c r="E1059" s="91" t="s">
        <v>3329</v>
      </c>
      <c r="F1059" s="54" t="s">
        <v>3330</v>
      </c>
      <c r="G1059" s="91" t="s">
        <v>620</v>
      </c>
      <c r="H1059" s="20">
        <v>2021</v>
      </c>
      <c r="I1059" s="166" t="s">
        <v>3331</v>
      </c>
      <c r="J1059" s="4"/>
    </row>
    <row r="1060" spans="1:10" ht="36.75" customHeight="1">
      <c r="A1060" s="7">
        <v>1059</v>
      </c>
      <c r="B1060" s="147" t="s">
        <v>3268</v>
      </c>
      <c r="C1060" s="114" t="s">
        <v>3269</v>
      </c>
      <c r="D1060" s="91" t="s">
        <v>3332</v>
      </c>
      <c r="E1060" s="91" t="s">
        <v>3302</v>
      </c>
      <c r="F1060" s="54" t="s">
        <v>3333</v>
      </c>
      <c r="G1060" s="91" t="s">
        <v>620</v>
      </c>
      <c r="H1060" s="20">
        <v>2021</v>
      </c>
      <c r="I1060" s="166" t="s">
        <v>3334</v>
      </c>
      <c r="J1060" s="4"/>
    </row>
    <row r="1061" spans="1:10" ht="127.5">
      <c r="A1061" s="7">
        <v>1060</v>
      </c>
      <c r="B1061" s="147" t="s">
        <v>3268</v>
      </c>
      <c r="C1061" s="114" t="s">
        <v>3269</v>
      </c>
      <c r="D1061" s="91" t="s">
        <v>3335</v>
      </c>
      <c r="E1061" s="91" t="s">
        <v>3336</v>
      </c>
      <c r="F1061" s="54" t="s">
        <v>3337</v>
      </c>
      <c r="G1061" s="91" t="s">
        <v>179</v>
      </c>
      <c r="H1061" s="20">
        <v>2021</v>
      </c>
      <c r="I1061" s="167" t="s">
        <v>3338</v>
      </c>
      <c r="J1061" s="4"/>
    </row>
    <row r="1062" spans="1:10" ht="102">
      <c r="A1062" s="7">
        <v>1061</v>
      </c>
      <c r="B1062" s="147" t="s">
        <v>3268</v>
      </c>
      <c r="C1062" s="114" t="s">
        <v>3269</v>
      </c>
      <c r="D1062" s="91" t="s">
        <v>3339</v>
      </c>
      <c r="E1062" s="91" t="s">
        <v>3302</v>
      </c>
      <c r="F1062" s="54" t="s">
        <v>3340</v>
      </c>
      <c r="G1062" s="91" t="s">
        <v>2670</v>
      </c>
      <c r="H1062" s="20">
        <v>2022</v>
      </c>
      <c r="I1062" s="166" t="s">
        <v>3341</v>
      </c>
      <c r="J1062" s="4"/>
    </row>
    <row r="1063" spans="1:10" ht="90.75">
      <c r="A1063" s="7">
        <v>1062</v>
      </c>
      <c r="B1063" s="147" t="s">
        <v>3268</v>
      </c>
      <c r="C1063" s="114" t="s">
        <v>3269</v>
      </c>
      <c r="D1063" s="91" t="s">
        <v>3342</v>
      </c>
      <c r="E1063" s="91" t="s">
        <v>3343</v>
      </c>
      <c r="F1063" s="54" t="s">
        <v>3344</v>
      </c>
      <c r="G1063" s="91" t="s">
        <v>400</v>
      </c>
      <c r="H1063" s="20">
        <v>2022</v>
      </c>
      <c r="I1063" s="166" t="s">
        <v>3345</v>
      </c>
      <c r="J1063" s="4"/>
    </row>
    <row r="1064" spans="1:10" ht="79.5">
      <c r="A1064" s="7">
        <v>1063</v>
      </c>
      <c r="B1064" s="147" t="s">
        <v>3268</v>
      </c>
      <c r="C1064" s="114" t="s">
        <v>3269</v>
      </c>
      <c r="D1064" s="91" t="s">
        <v>3346</v>
      </c>
      <c r="E1064" s="91" t="s">
        <v>3302</v>
      </c>
      <c r="F1064" s="54" t="s">
        <v>3344</v>
      </c>
      <c r="G1064" s="91" t="s">
        <v>400</v>
      </c>
      <c r="H1064" s="20">
        <v>2022</v>
      </c>
      <c r="I1064" s="166" t="s">
        <v>3347</v>
      </c>
      <c r="J1064" s="4"/>
    </row>
    <row r="1065" spans="1:10" ht="79.5">
      <c r="A1065" s="7">
        <v>1064</v>
      </c>
      <c r="B1065" s="147" t="s">
        <v>3268</v>
      </c>
      <c r="C1065" s="114" t="s">
        <v>3269</v>
      </c>
      <c r="D1065" s="45" t="s">
        <v>3348</v>
      </c>
      <c r="E1065" s="91" t="s">
        <v>3349</v>
      </c>
      <c r="F1065" s="54" t="s">
        <v>3333</v>
      </c>
      <c r="G1065" s="45" t="s">
        <v>189</v>
      </c>
      <c r="H1065" s="20">
        <v>2022</v>
      </c>
      <c r="I1065" s="166" t="s">
        <v>3350</v>
      </c>
      <c r="J1065" s="4"/>
    </row>
    <row r="1066" spans="1:10" ht="79.5">
      <c r="A1066" s="7">
        <v>1065</v>
      </c>
      <c r="B1066" s="147" t="s">
        <v>3268</v>
      </c>
      <c r="C1066" s="114" t="s">
        <v>3269</v>
      </c>
      <c r="D1066" s="45" t="s">
        <v>3351</v>
      </c>
      <c r="E1066" s="91" t="s">
        <v>3349</v>
      </c>
      <c r="F1066" s="54" t="s">
        <v>3352</v>
      </c>
      <c r="G1066" s="45" t="s">
        <v>189</v>
      </c>
      <c r="H1066" s="20">
        <v>2022</v>
      </c>
      <c r="I1066" s="166" t="s">
        <v>3353</v>
      </c>
      <c r="J1066" s="4"/>
    </row>
    <row r="1067" spans="1:10" ht="68.25">
      <c r="A1067" s="7">
        <v>1066</v>
      </c>
      <c r="B1067" s="147" t="s">
        <v>3268</v>
      </c>
      <c r="C1067" s="114" t="s">
        <v>3269</v>
      </c>
      <c r="D1067" s="45" t="s">
        <v>3354</v>
      </c>
      <c r="E1067" s="91" t="s">
        <v>3280</v>
      </c>
      <c r="F1067" s="54" t="s">
        <v>3355</v>
      </c>
      <c r="G1067" s="91" t="s">
        <v>211</v>
      </c>
      <c r="H1067" s="20">
        <v>2023</v>
      </c>
      <c r="I1067" s="166" t="s">
        <v>3356</v>
      </c>
      <c r="J1067" s="4"/>
    </row>
    <row r="1068" spans="1:10" ht="79.5">
      <c r="A1068" s="7">
        <v>1067</v>
      </c>
      <c r="B1068" s="147" t="s">
        <v>3268</v>
      </c>
      <c r="C1068" s="114" t="s">
        <v>3269</v>
      </c>
      <c r="D1068" s="45" t="s">
        <v>3357</v>
      </c>
      <c r="E1068" s="91" t="s">
        <v>3358</v>
      </c>
      <c r="F1068" s="54" t="s">
        <v>3359</v>
      </c>
      <c r="G1068" s="45" t="s">
        <v>688</v>
      </c>
      <c r="H1068" s="20">
        <v>2023</v>
      </c>
      <c r="I1068" s="166" t="s">
        <v>3360</v>
      </c>
      <c r="J1068" s="4"/>
    </row>
    <row r="1069" spans="1:10" ht="63.75">
      <c r="A1069" s="7">
        <v>1068</v>
      </c>
      <c r="B1069" s="147" t="s">
        <v>3268</v>
      </c>
      <c r="C1069" s="114" t="s">
        <v>3269</v>
      </c>
      <c r="D1069" s="45" t="s">
        <v>3361</v>
      </c>
      <c r="E1069" s="91" t="s">
        <v>3362</v>
      </c>
      <c r="F1069" s="54" t="s">
        <v>3355</v>
      </c>
      <c r="G1069" s="45" t="s">
        <v>688</v>
      </c>
      <c r="H1069" s="20">
        <v>2023</v>
      </c>
      <c r="I1069" s="166" t="s">
        <v>3363</v>
      </c>
      <c r="J1069" s="4"/>
    </row>
    <row r="1070" spans="1:10" ht="68.25">
      <c r="A1070" s="7">
        <v>1069</v>
      </c>
      <c r="B1070" s="147" t="s">
        <v>3268</v>
      </c>
      <c r="C1070" s="114" t="s">
        <v>3269</v>
      </c>
      <c r="D1070" s="45" t="s">
        <v>3364</v>
      </c>
      <c r="E1070" s="91" t="s">
        <v>3365</v>
      </c>
      <c r="F1070" s="54" t="s">
        <v>3366</v>
      </c>
      <c r="G1070" s="126" t="s">
        <v>215</v>
      </c>
      <c r="H1070" s="20">
        <v>2023</v>
      </c>
      <c r="I1070" s="166" t="s">
        <v>3367</v>
      </c>
      <c r="J1070" s="4"/>
    </row>
    <row r="1071" spans="1:10" ht="68.25">
      <c r="A1071" s="7">
        <v>1070</v>
      </c>
      <c r="B1071" s="147" t="s">
        <v>3268</v>
      </c>
      <c r="C1071" s="114" t="s">
        <v>3269</v>
      </c>
      <c r="D1071" s="45" t="s">
        <v>3368</v>
      </c>
      <c r="E1071" s="91" t="s">
        <v>3349</v>
      </c>
      <c r="F1071" s="54" t="s">
        <v>3369</v>
      </c>
      <c r="G1071" s="45" t="s">
        <v>215</v>
      </c>
      <c r="H1071" s="20">
        <v>2023</v>
      </c>
      <c r="I1071" s="166" t="s">
        <v>3370</v>
      </c>
      <c r="J1071" s="4"/>
    </row>
    <row r="1072" spans="1:10" ht="79.5">
      <c r="A1072" s="7">
        <v>1071</v>
      </c>
      <c r="B1072" s="147" t="s">
        <v>3268</v>
      </c>
      <c r="C1072" s="114" t="s">
        <v>3269</v>
      </c>
      <c r="D1072" s="114" t="s">
        <v>3371</v>
      </c>
      <c r="E1072" s="107" t="s">
        <v>3372</v>
      </c>
      <c r="F1072" s="193" t="s">
        <v>3373</v>
      </c>
      <c r="G1072" s="90" t="s">
        <v>465</v>
      </c>
      <c r="H1072" s="41">
        <v>2023</v>
      </c>
      <c r="I1072" s="168" t="s">
        <v>3374</v>
      </c>
      <c r="J1072" s="4"/>
    </row>
    <row r="1073" spans="1:10" ht="90.75">
      <c r="A1073" s="7">
        <v>1072</v>
      </c>
      <c r="B1073" s="147" t="s">
        <v>3268</v>
      </c>
      <c r="C1073" s="188" t="s">
        <v>4082</v>
      </c>
      <c r="D1073" s="45" t="s">
        <v>3375</v>
      </c>
      <c r="E1073" s="90" t="s">
        <v>3362</v>
      </c>
      <c r="F1073" s="63" t="s">
        <v>3376</v>
      </c>
      <c r="G1073" s="90" t="s">
        <v>776</v>
      </c>
      <c r="H1073" s="20">
        <v>2024</v>
      </c>
      <c r="I1073" s="166" t="s">
        <v>3377</v>
      </c>
      <c r="J1073" s="4"/>
    </row>
    <row r="1074" spans="1:10" ht="82.5" customHeight="1">
      <c r="A1074" s="7">
        <v>1073</v>
      </c>
      <c r="B1074" s="147" t="s">
        <v>3268</v>
      </c>
      <c r="C1074" s="114" t="s">
        <v>3378</v>
      </c>
      <c r="D1074" s="45" t="s">
        <v>3379</v>
      </c>
      <c r="E1074" s="91" t="s">
        <v>3380</v>
      </c>
      <c r="F1074" s="54" t="s">
        <v>3381</v>
      </c>
      <c r="G1074" s="91" t="s">
        <v>3382</v>
      </c>
      <c r="H1074" s="20">
        <v>2016</v>
      </c>
      <c r="I1074" s="167" t="s">
        <v>3383</v>
      </c>
      <c r="J1074" s="4"/>
    </row>
    <row r="1075" spans="1:10" ht="56.25">
      <c r="A1075" s="7">
        <v>1074</v>
      </c>
      <c r="B1075" s="147" t="s">
        <v>3268</v>
      </c>
      <c r="C1075" s="114" t="s">
        <v>3378</v>
      </c>
      <c r="D1075" s="45" t="s">
        <v>3384</v>
      </c>
      <c r="E1075" s="91" t="s">
        <v>3385</v>
      </c>
      <c r="F1075" s="54" t="s">
        <v>3386</v>
      </c>
      <c r="G1075" s="91" t="s">
        <v>1227</v>
      </c>
      <c r="H1075" s="20">
        <v>2017</v>
      </c>
      <c r="I1075" s="167" t="s">
        <v>4088</v>
      </c>
      <c r="J1075" s="4"/>
    </row>
    <row r="1076" spans="1:10" ht="56.25">
      <c r="A1076" s="7">
        <v>1075</v>
      </c>
      <c r="B1076" s="147" t="s">
        <v>3268</v>
      </c>
      <c r="C1076" s="114" t="s">
        <v>3378</v>
      </c>
      <c r="D1076" s="45" t="s">
        <v>3387</v>
      </c>
      <c r="E1076" s="91" t="s">
        <v>3380</v>
      </c>
      <c r="F1076" s="54" t="s">
        <v>3388</v>
      </c>
      <c r="G1076" s="91" t="s">
        <v>245</v>
      </c>
      <c r="H1076" s="20">
        <v>2017</v>
      </c>
      <c r="I1076" s="167" t="s">
        <v>3389</v>
      </c>
      <c r="J1076" s="4"/>
    </row>
    <row r="1077" spans="1:10" ht="79.5">
      <c r="A1077" s="7">
        <v>1076</v>
      </c>
      <c r="B1077" s="147" t="s">
        <v>3268</v>
      </c>
      <c r="C1077" s="114" t="s">
        <v>3378</v>
      </c>
      <c r="D1077" s="45" t="s">
        <v>3390</v>
      </c>
      <c r="E1077" s="91" t="s">
        <v>3391</v>
      </c>
      <c r="F1077" s="54" t="s">
        <v>3392</v>
      </c>
      <c r="G1077" s="91" t="s">
        <v>3393</v>
      </c>
      <c r="H1077" s="20">
        <v>2017</v>
      </c>
      <c r="I1077" s="166" t="s">
        <v>3394</v>
      </c>
      <c r="J1077" s="4"/>
    </row>
    <row r="1078" spans="1:10" ht="79.5">
      <c r="A1078" s="7">
        <v>1077</v>
      </c>
      <c r="B1078" s="147" t="s">
        <v>3268</v>
      </c>
      <c r="C1078" s="114" t="s">
        <v>3378</v>
      </c>
      <c r="D1078" s="107" t="s">
        <v>3395</v>
      </c>
      <c r="E1078" s="107" t="s">
        <v>3391</v>
      </c>
      <c r="F1078" s="54" t="s">
        <v>3396</v>
      </c>
      <c r="G1078" s="91" t="s">
        <v>24</v>
      </c>
      <c r="H1078" s="20">
        <v>2018</v>
      </c>
      <c r="I1078" s="166" t="s">
        <v>3397</v>
      </c>
      <c r="J1078" s="4"/>
    </row>
    <row r="1079" spans="1:10" ht="60" customHeight="1">
      <c r="A1079" s="7">
        <v>1078</v>
      </c>
      <c r="B1079" s="147" t="s">
        <v>3268</v>
      </c>
      <c r="C1079" s="114" t="s">
        <v>3378</v>
      </c>
      <c r="D1079" s="109" t="s">
        <v>3398</v>
      </c>
      <c r="E1079" s="45" t="s">
        <v>3385</v>
      </c>
      <c r="F1079" s="190" t="s">
        <v>4073</v>
      </c>
      <c r="G1079" s="91" t="s">
        <v>54</v>
      </c>
      <c r="H1079" s="20">
        <v>2018</v>
      </c>
      <c r="I1079" s="166" t="s">
        <v>3399</v>
      </c>
      <c r="J1079" s="4"/>
    </row>
    <row r="1080" spans="1:10" ht="87" customHeight="1">
      <c r="A1080" s="7">
        <v>1079</v>
      </c>
      <c r="B1080" s="147" t="s">
        <v>3268</v>
      </c>
      <c r="C1080" s="114" t="s">
        <v>3378</v>
      </c>
      <c r="D1080" s="115" t="s">
        <v>3400</v>
      </c>
      <c r="E1080" s="114" t="s">
        <v>3380</v>
      </c>
      <c r="F1080" s="80" t="s">
        <v>3401</v>
      </c>
      <c r="G1080" s="91" t="s">
        <v>54</v>
      </c>
      <c r="H1080" s="20">
        <v>2018</v>
      </c>
      <c r="I1080" s="166" t="s">
        <v>3402</v>
      </c>
      <c r="J1080" s="4"/>
    </row>
    <row r="1081" spans="1:10" ht="68.25">
      <c r="A1081" s="7">
        <v>1080</v>
      </c>
      <c r="B1081" s="147" t="s">
        <v>3268</v>
      </c>
      <c r="C1081" s="114" t="s">
        <v>3378</v>
      </c>
      <c r="D1081" s="109" t="s">
        <v>3403</v>
      </c>
      <c r="E1081" s="45" t="s">
        <v>3404</v>
      </c>
      <c r="F1081" s="80" t="s">
        <v>3405</v>
      </c>
      <c r="G1081" s="91" t="s">
        <v>54</v>
      </c>
      <c r="H1081" s="20">
        <v>2018</v>
      </c>
      <c r="I1081" s="166" t="s">
        <v>3406</v>
      </c>
      <c r="J1081" s="4"/>
    </row>
    <row r="1082" spans="1:10" ht="57">
      <c r="A1082" s="7">
        <v>1081</v>
      </c>
      <c r="B1082" s="147" t="s">
        <v>3268</v>
      </c>
      <c r="C1082" s="114" t="s">
        <v>3378</v>
      </c>
      <c r="D1082" s="109" t="s">
        <v>3407</v>
      </c>
      <c r="E1082" s="45" t="s">
        <v>3408</v>
      </c>
      <c r="F1082" s="80" t="s">
        <v>3409</v>
      </c>
      <c r="G1082" s="91" t="s">
        <v>54</v>
      </c>
      <c r="H1082" s="20">
        <v>2018</v>
      </c>
      <c r="I1082" s="166" t="s">
        <v>3410</v>
      </c>
      <c r="J1082" s="4"/>
    </row>
    <row r="1083" spans="1:10" ht="66.75" customHeight="1">
      <c r="A1083" s="7">
        <v>1082</v>
      </c>
      <c r="B1083" s="147" t="s">
        <v>3268</v>
      </c>
      <c r="C1083" s="114" t="s">
        <v>3378</v>
      </c>
      <c r="D1083" s="112" t="s">
        <v>3411</v>
      </c>
      <c r="E1083" s="112" t="s">
        <v>1675</v>
      </c>
      <c r="F1083" s="54" t="s">
        <v>3412</v>
      </c>
      <c r="G1083" s="86" t="s">
        <v>105</v>
      </c>
      <c r="H1083" s="20">
        <v>2019</v>
      </c>
      <c r="I1083" s="166" t="s">
        <v>3413</v>
      </c>
      <c r="J1083" s="4"/>
    </row>
    <row r="1084" spans="1:10" ht="73.5" customHeight="1">
      <c r="A1084" s="7">
        <v>1083</v>
      </c>
      <c r="B1084" s="147" t="s">
        <v>3268</v>
      </c>
      <c r="C1084" s="114" t="s">
        <v>3378</v>
      </c>
      <c r="D1084" s="91" t="s">
        <v>3414</v>
      </c>
      <c r="E1084" s="91" t="s">
        <v>3391</v>
      </c>
      <c r="F1084" s="54" t="s">
        <v>3415</v>
      </c>
      <c r="G1084" s="86" t="s">
        <v>105</v>
      </c>
      <c r="H1084" s="20">
        <v>2019</v>
      </c>
      <c r="I1084" s="166" t="s">
        <v>3416</v>
      </c>
      <c r="J1084" s="4"/>
    </row>
    <row r="1085" spans="1:10" ht="68.25">
      <c r="A1085" s="7">
        <v>1084</v>
      </c>
      <c r="B1085" s="147" t="s">
        <v>3268</v>
      </c>
      <c r="C1085" s="114" t="s">
        <v>3378</v>
      </c>
      <c r="D1085" s="91" t="s">
        <v>3417</v>
      </c>
      <c r="E1085" s="91" t="s">
        <v>3418</v>
      </c>
      <c r="F1085" s="54" t="s">
        <v>3419</v>
      </c>
      <c r="G1085" s="45" t="s">
        <v>109</v>
      </c>
      <c r="H1085" s="20">
        <v>2020</v>
      </c>
      <c r="I1085" s="166" t="s">
        <v>3420</v>
      </c>
      <c r="J1085" s="4"/>
    </row>
    <row r="1086" spans="1:10" ht="68.25">
      <c r="A1086" s="7">
        <v>1085</v>
      </c>
      <c r="B1086" s="147" t="s">
        <v>3268</v>
      </c>
      <c r="C1086" s="114" t="s">
        <v>3378</v>
      </c>
      <c r="D1086" s="91" t="s">
        <v>3421</v>
      </c>
      <c r="E1086" s="91" t="s">
        <v>3422</v>
      </c>
      <c r="F1086" s="54" t="s">
        <v>3423</v>
      </c>
      <c r="G1086" s="45" t="s">
        <v>109</v>
      </c>
      <c r="H1086" s="20">
        <v>2020</v>
      </c>
      <c r="I1086" s="166" t="s">
        <v>3424</v>
      </c>
      <c r="J1086" s="4"/>
    </row>
    <row r="1087" spans="1:10" ht="79.5">
      <c r="A1087" s="7">
        <v>1086</v>
      </c>
      <c r="B1087" s="147" t="s">
        <v>3268</v>
      </c>
      <c r="C1087" s="114" t="s">
        <v>3378</v>
      </c>
      <c r="D1087" s="91" t="s">
        <v>3425</v>
      </c>
      <c r="E1087" s="91" t="s">
        <v>3426</v>
      </c>
      <c r="F1087" s="54" t="s">
        <v>3427</v>
      </c>
      <c r="G1087" s="86" t="s">
        <v>113</v>
      </c>
      <c r="H1087" s="20">
        <v>2020</v>
      </c>
      <c r="I1087" s="166" t="s">
        <v>3428</v>
      </c>
      <c r="J1087" s="4"/>
    </row>
    <row r="1088" spans="1:10" ht="63">
      <c r="A1088" s="7">
        <v>1087</v>
      </c>
      <c r="B1088" s="147" t="s">
        <v>3268</v>
      </c>
      <c r="C1088" s="114" t="s">
        <v>3378</v>
      </c>
      <c r="D1088" s="91" t="s">
        <v>3429</v>
      </c>
      <c r="E1088" s="91" t="s">
        <v>3380</v>
      </c>
      <c r="F1088" s="54" t="s">
        <v>3423</v>
      </c>
      <c r="G1088" s="86" t="s">
        <v>113</v>
      </c>
      <c r="H1088" s="20">
        <v>2020</v>
      </c>
      <c r="I1088" s="166" t="s">
        <v>3430</v>
      </c>
      <c r="J1088" s="4"/>
    </row>
    <row r="1089" spans="1:10" ht="63">
      <c r="A1089" s="7">
        <v>1088</v>
      </c>
      <c r="B1089" s="147" t="s">
        <v>3268</v>
      </c>
      <c r="C1089" s="114" t="s">
        <v>3378</v>
      </c>
      <c r="D1089" s="91" t="s">
        <v>3431</v>
      </c>
      <c r="E1089" s="91" t="s">
        <v>3432</v>
      </c>
      <c r="F1089" s="54" t="s">
        <v>3433</v>
      </c>
      <c r="G1089" s="86" t="s">
        <v>113</v>
      </c>
      <c r="H1089" s="20">
        <v>2020</v>
      </c>
      <c r="I1089" s="166" t="s">
        <v>3434</v>
      </c>
      <c r="J1089" s="4"/>
    </row>
    <row r="1090" spans="1:10" ht="90.75">
      <c r="A1090" s="7">
        <v>1089</v>
      </c>
      <c r="B1090" s="147" t="s">
        <v>3268</v>
      </c>
      <c r="C1090" s="114" t="s">
        <v>3378</v>
      </c>
      <c r="D1090" s="91" t="s">
        <v>3435</v>
      </c>
      <c r="E1090" s="91" t="s">
        <v>3436</v>
      </c>
      <c r="F1090" s="54" t="s">
        <v>3437</v>
      </c>
      <c r="G1090" s="86" t="s">
        <v>113</v>
      </c>
      <c r="H1090" s="20">
        <v>2020</v>
      </c>
      <c r="I1090" s="166" t="s">
        <v>3438</v>
      </c>
      <c r="J1090" s="4"/>
    </row>
    <row r="1091" spans="1:10" ht="57">
      <c r="A1091" s="7">
        <v>1090</v>
      </c>
      <c r="B1091" s="147" t="s">
        <v>3268</v>
      </c>
      <c r="C1091" s="45" t="s">
        <v>3378</v>
      </c>
      <c r="D1091" s="91" t="s">
        <v>3439</v>
      </c>
      <c r="E1091" s="91" t="s">
        <v>3408</v>
      </c>
      <c r="F1091" s="54" t="s">
        <v>3440</v>
      </c>
      <c r="G1091" s="86" t="s">
        <v>113</v>
      </c>
      <c r="H1091" s="20">
        <v>2020</v>
      </c>
      <c r="I1091" s="166" t="s">
        <v>3441</v>
      </c>
      <c r="J1091" s="4"/>
    </row>
    <row r="1092" spans="1:10" ht="56.25" customHeight="1">
      <c r="A1092" s="7">
        <v>1091</v>
      </c>
      <c r="B1092" s="147" t="s">
        <v>3268</v>
      </c>
      <c r="C1092" s="114" t="s">
        <v>3378</v>
      </c>
      <c r="D1092" s="91" t="s">
        <v>3442</v>
      </c>
      <c r="E1092" s="91" t="s">
        <v>3391</v>
      </c>
      <c r="F1092" s="54" t="s">
        <v>3443</v>
      </c>
      <c r="G1092" s="86" t="s">
        <v>121</v>
      </c>
      <c r="H1092" s="20">
        <v>2020</v>
      </c>
      <c r="I1092" s="169" t="s">
        <v>3444</v>
      </c>
      <c r="J1092" s="4"/>
    </row>
    <row r="1093" spans="1:10" ht="75" customHeight="1">
      <c r="A1093" s="7">
        <v>1092</v>
      </c>
      <c r="B1093" s="147" t="s">
        <v>3268</v>
      </c>
      <c r="C1093" s="114" t="s">
        <v>3378</v>
      </c>
      <c r="D1093" s="91" t="s">
        <v>3445</v>
      </c>
      <c r="E1093" s="91" t="s">
        <v>3519</v>
      </c>
      <c r="F1093" s="54" t="s">
        <v>3396</v>
      </c>
      <c r="G1093" s="86" t="s">
        <v>121</v>
      </c>
      <c r="H1093" s="20">
        <v>2020</v>
      </c>
      <c r="I1093" s="169" t="s">
        <v>3446</v>
      </c>
      <c r="J1093" s="4"/>
    </row>
    <row r="1094" spans="1:10" ht="52.5" customHeight="1">
      <c r="A1094" s="7">
        <v>1093</v>
      </c>
      <c r="B1094" s="147" t="s">
        <v>3268</v>
      </c>
      <c r="C1094" s="114" t="s">
        <v>3378</v>
      </c>
      <c r="D1094" s="91" t="s">
        <v>3447</v>
      </c>
      <c r="E1094" s="91" t="s">
        <v>3380</v>
      </c>
      <c r="F1094" s="54" t="s">
        <v>3448</v>
      </c>
      <c r="G1094" s="86" t="s">
        <v>134</v>
      </c>
      <c r="H1094" s="20">
        <v>2020</v>
      </c>
      <c r="I1094" s="166" t="s">
        <v>3449</v>
      </c>
      <c r="J1094" s="4"/>
    </row>
    <row r="1095" spans="1:10" ht="114.75">
      <c r="A1095" s="7">
        <v>1094</v>
      </c>
      <c r="B1095" s="147" t="s">
        <v>3268</v>
      </c>
      <c r="C1095" s="114" t="s">
        <v>3378</v>
      </c>
      <c r="D1095" s="91" t="s">
        <v>3450</v>
      </c>
      <c r="E1095" s="91" t="s">
        <v>3451</v>
      </c>
      <c r="F1095" s="54" t="s">
        <v>3452</v>
      </c>
      <c r="G1095" s="91" t="s">
        <v>140</v>
      </c>
      <c r="H1095" s="20">
        <v>2020</v>
      </c>
      <c r="I1095" s="166" t="s">
        <v>3453</v>
      </c>
      <c r="J1095" s="4"/>
    </row>
    <row r="1096" spans="1:10" ht="85.5">
      <c r="A1096" s="7">
        <v>1095</v>
      </c>
      <c r="B1096" s="147" t="s">
        <v>3268</v>
      </c>
      <c r="C1096" s="114" t="s">
        <v>3378</v>
      </c>
      <c r="D1096" s="91" t="s">
        <v>3454</v>
      </c>
      <c r="E1096" s="91" t="s">
        <v>3455</v>
      </c>
      <c r="F1096" s="190" t="s">
        <v>4073</v>
      </c>
      <c r="G1096" s="91" t="s">
        <v>140</v>
      </c>
      <c r="H1096" s="20">
        <v>2020</v>
      </c>
      <c r="I1096" s="166" t="s">
        <v>3456</v>
      </c>
      <c r="J1096" s="4"/>
    </row>
    <row r="1097" spans="1:10" ht="79.5">
      <c r="A1097" s="7">
        <v>1096</v>
      </c>
      <c r="B1097" s="147" t="s">
        <v>3268</v>
      </c>
      <c r="C1097" s="114" t="s">
        <v>3378</v>
      </c>
      <c r="D1097" s="91" t="s">
        <v>3457</v>
      </c>
      <c r="E1097" s="91" t="s">
        <v>3458</v>
      </c>
      <c r="F1097" s="190" t="s">
        <v>3443</v>
      </c>
      <c r="G1097" s="91" t="s">
        <v>1031</v>
      </c>
      <c r="H1097" s="20">
        <v>2021</v>
      </c>
      <c r="I1097" s="166" t="s">
        <v>3459</v>
      </c>
      <c r="J1097" s="4"/>
    </row>
    <row r="1098" spans="1:10" ht="70.5" customHeight="1">
      <c r="A1098" s="7">
        <v>1097</v>
      </c>
      <c r="B1098" s="147" t="s">
        <v>3268</v>
      </c>
      <c r="C1098" s="114" t="s">
        <v>3378</v>
      </c>
      <c r="D1098" s="91" t="s">
        <v>3460</v>
      </c>
      <c r="E1098" s="91" t="s">
        <v>3461</v>
      </c>
      <c r="F1098" s="54" t="s">
        <v>3462</v>
      </c>
      <c r="G1098" s="91" t="s">
        <v>148</v>
      </c>
      <c r="H1098" s="20">
        <v>2021</v>
      </c>
      <c r="I1098" s="166" t="s">
        <v>3463</v>
      </c>
      <c r="J1098" s="4"/>
    </row>
    <row r="1099" spans="1:10" ht="62.25" customHeight="1">
      <c r="A1099" s="7">
        <v>1098</v>
      </c>
      <c r="B1099" s="147" t="s">
        <v>3268</v>
      </c>
      <c r="C1099" s="114" t="s">
        <v>3378</v>
      </c>
      <c r="D1099" s="91" t="s">
        <v>3464</v>
      </c>
      <c r="E1099" s="91" t="s">
        <v>3426</v>
      </c>
      <c r="F1099" s="54" t="s">
        <v>3465</v>
      </c>
      <c r="G1099" s="91" t="s">
        <v>620</v>
      </c>
      <c r="H1099" s="20">
        <v>2021</v>
      </c>
      <c r="I1099" s="166" t="s">
        <v>3466</v>
      </c>
      <c r="J1099" s="4"/>
    </row>
    <row r="1100" spans="1:10" ht="90.75">
      <c r="A1100" s="7">
        <v>1099</v>
      </c>
      <c r="B1100" s="147" t="s">
        <v>3268</v>
      </c>
      <c r="C1100" s="114" t="s">
        <v>3378</v>
      </c>
      <c r="D1100" s="91" t="s">
        <v>3467</v>
      </c>
      <c r="E1100" s="91" t="s">
        <v>3468</v>
      </c>
      <c r="F1100" s="190" t="s">
        <v>3443</v>
      </c>
      <c r="G1100" s="91" t="s">
        <v>620</v>
      </c>
      <c r="H1100" s="20">
        <v>2021</v>
      </c>
      <c r="I1100" s="166" t="s">
        <v>3469</v>
      </c>
      <c r="J1100" s="184" t="s">
        <v>5082</v>
      </c>
    </row>
    <row r="1101" spans="1:10" ht="63" customHeight="1">
      <c r="A1101" s="7">
        <v>1100</v>
      </c>
      <c r="B1101" s="147" t="s">
        <v>3268</v>
      </c>
      <c r="C1101" s="114" t="s">
        <v>3378</v>
      </c>
      <c r="D1101" s="91" t="s">
        <v>3470</v>
      </c>
      <c r="E1101" s="91" t="s">
        <v>3391</v>
      </c>
      <c r="F1101" s="54" t="s">
        <v>3396</v>
      </c>
      <c r="G1101" s="91" t="s">
        <v>620</v>
      </c>
      <c r="H1101" s="20">
        <v>2021</v>
      </c>
      <c r="I1101" s="166" t="s">
        <v>3471</v>
      </c>
      <c r="J1101" s="4"/>
    </row>
    <row r="1102" spans="1:10" ht="68.25">
      <c r="A1102" s="7">
        <v>1101</v>
      </c>
      <c r="B1102" s="147" t="s">
        <v>3268</v>
      </c>
      <c r="C1102" s="114" t="s">
        <v>3378</v>
      </c>
      <c r="D1102" s="91" t="s">
        <v>2410</v>
      </c>
      <c r="E1102" s="91" t="s">
        <v>3436</v>
      </c>
      <c r="F1102" s="190" t="s">
        <v>3472</v>
      </c>
      <c r="G1102" s="91" t="s">
        <v>620</v>
      </c>
      <c r="H1102" s="20">
        <v>2021</v>
      </c>
      <c r="I1102" s="166" t="s">
        <v>3473</v>
      </c>
      <c r="J1102" s="4"/>
    </row>
    <row r="1103" spans="1:10" ht="56.25" customHeight="1">
      <c r="A1103" s="7">
        <v>1102</v>
      </c>
      <c r="B1103" s="147" t="s">
        <v>3268</v>
      </c>
      <c r="C1103" s="114" t="s">
        <v>3378</v>
      </c>
      <c r="D1103" s="91" t="s">
        <v>3474</v>
      </c>
      <c r="E1103" s="91" t="s">
        <v>3436</v>
      </c>
      <c r="F1103" s="54" t="s">
        <v>3475</v>
      </c>
      <c r="G1103" s="91" t="s">
        <v>620</v>
      </c>
      <c r="H1103" s="20">
        <v>2021</v>
      </c>
      <c r="I1103" s="166" t="s">
        <v>3476</v>
      </c>
      <c r="J1103" s="4"/>
    </row>
    <row r="1104" spans="1:10" ht="62.25" customHeight="1">
      <c r="A1104" s="7">
        <v>1103</v>
      </c>
      <c r="B1104" s="147" t="s">
        <v>3268</v>
      </c>
      <c r="C1104" s="114" t="s">
        <v>3378</v>
      </c>
      <c r="D1104" s="91" t="s">
        <v>3477</v>
      </c>
      <c r="E1104" s="91" t="s">
        <v>3408</v>
      </c>
      <c r="F1104" s="54" t="s">
        <v>3478</v>
      </c>
      <c r="G1104" s="91" t="s">
        <v>620</v>
      </c>
      <c r="H1104" s="20">
        <v>2021</v>
      </c>
      <c r="I1104" s="166" t="s">
        <v>3479</v>
      </c>
      <c r="J1104" s="4"/>
    </row>
    <row r="1105" spans="1:10" ht="54" customHeight="1">
      <c r="A1105" s="7">
        <v>1104</v>
      </c>
      <c r="B1105" s="147" t="s">
        <v>3268</v>
      </c>
      <c r="C1105" s="114" t="s">
        <v>3378</v>
      </c>
      <c r="D1105" s="91" t="s">
        <v>3480</v>
      </c>
      <c r="E1105" s="91" t="s">
        <v>3408</v>
      </c>
      <c r="F1105" s="54" t="s">
        <v>3481</v>
      </c>
      <c r="G1105" s="91" t="s">
        <v>620</v>
      </c>
      <c r="H1105" s="20">
        <v>2021</v>
      </c>
      <c r="I1105" s="166" t="s">
        <v>3482</v>
      </c>
      <c r="J1105" s="4"/>
    </row>
    <row r="1106" spans="1:10" ht="63.75" customHeight="1">
      <c r="A1106" s="7">
        <v>1105</v>
      </c>
      <c r="B1106" s="147" t="s">
        <v>3268</v>
      </c>
      <c r="C1106" s="114" t="s">
        <v>3378</v>
      </c>
      <c r="D1106" s="91" t="s">
        <v>3483</v>
      </c>
      <c r="E1106" s="91" t="s">
        <v>3432</v>
      </c>
      <c r="F1106" s="54" t="s">
        <v>3386</v>
      </c>
      <c r="G1106" s="91" t="s">
        <v>620</v>
      </c>
      <c r="H1106" s="20">
        <v>2021</v>
      </c>
      <c r="I1106" s="166" t="s">
        <v>3484</v>
      </c>
      <c r="J1106" s="4"/>
    </row>
    <row r="1107" spans="1:10" ht="55.5" customHeight="1">
      <c r="A1107" s="7">
        <v>1106</v>
      </c>
      <c r="B1107" s="147" t="s">
        <v>3268</v>
      </c>
      <c r="C1107" s="114" t="s">
        <v>3378</v>
      </c>
      <c r="D1107" s="91" t="s">
        <v>4065</v>
      </c>
      <c r="E1107" s="91" t="s">
        <v>3485</v>
      </c>
      <c r="F1107" s="54" t="s">
        <v>3486</v>
      </c>
      <c r="G1107" s="91" t="s">
        <v>179</v>
      </c>
      <c r="H1107" s="20">
        <v>2021</v>
      </c>
      <c r="I1107" s="166" t="s">
        <v>3487</v>
      </c>
      <c r="J1107" s="4"/>
    </row>
    <row r="1108" spans="1:10" ht="73.5" customHeight="1">
      <c r="A1108" s="7">
        <v>1107</v>
      </c>
      <c r="B1108" s="147" t="s">
        <v>3268</v>
      </c>
      <c r="C1108" s="114" t="s">
        <v>3378</v>
      </c>
      <c r="D1108" s="91" t="s">
        <v>3488</v>
      </c>
      <c r="E1108" s="91" t="s">
        <v>3485</v>
      </c>
      <c r="F1108" s="54" t="s">
        <v>3433</v>
      </c>
      <c r="G1108" s="45" t="s">
        <v>381</v>
      </c>
      <c r="H1108" s="20">
        <v>2021</v>
      </c>
      <c r="I1108" s="166" t="s">
        <v>3489</v>
      </c>
      <c r="J1108" s="4"/>
    </row>
    <row r="1109" spans="1:10" ht="74.25" customHeight="1">
      <c r="A1109" s="7">
        <v>1108</v>
      </c>
      <c r="B1109" s="147" t="s">
        <v>3268</v>
      </c>
      <c r="C1109" s="114" t="s">
        <v>3378</v>
      </c>
      <c r="D1109" s="91" t="s">
        <v>3490</v>
      </c>
      <c r="E1109" s="91" t="s">
        <v>3385</v>
      </c>
      <c r="F1109" s="190" t="s">
        <v>4073</v>
      </c>
      <c r="G1109" s="91" t="s">
        <v>179</v>
      </c>
      <c r="H1109" s="20">
        <v>2021</v>
      </c>
      <c r="I1109" s="166" t="s">
        <v>4769</v>
      </c>
      <c r="J1109" s="4"/>
    </row>
    <row r="1110" spans="1:10" ht="68.25">
      <c r="A1110" s="7">
        <v>1109</v>
      </c>
      <c r="B1110" s="147" t="s">
        <v>3268</v>
      </c>
      <c r="C1110" s="114" t="s">
        <v>3378</v>
      </c>
      <c r="D1110" s="91" t="s">
        <v>3491</v>
      </c>
      <c r="E1110" s="91" t="s">
        <v>3391</v>
      </c>
      <c r="F1110" s="190" t="s">
        <v>3472</v>
      </c>
      <c r="G1110" s="91" t="s">
        <v>2670</v>
      </c>
      <c r="H1110" s="20">
        <v>2022</v>
      </c>
      <c r="I1110" s="166" t="s">
        <v>3492</v>
      </c>
      <c r="J1110" s="4"/>
    </row>
    <row r="1111" spans="1:10" ht="113.25">
      <c r="A1111" s="7">
        <v>1110</v>
      </c>
      <c r="B1111" s="147" t="s">
        <v>3268</v>
      </c>
      <c r="C1111" s="114" t="s">
        <v>3378</v>
      </c>
      <c r="D1111" s="91" t="s">
        <v>3493</v>
      </c>
      <c r="E1111" s="91" t="s">
        <v>3436</v>
      </c>
      <c r="F1111" s="54" t="s">
        <v>3396</v>
      </c>
      <c r="G1111" s="45" t="s">
        <v>189</v>
      </c>
      <c r="H1111" s="20">
        <v>2022</v>
      </c>
      <c r="I1111" s="166" t="s">
        <v>3494</v>
      </c>
      <c r="J1111" s="4"/>
    </row>
    <row r="1112" spans="1:10" ht="79.5">
      <c r="A1112" s="7">
        <v>1111</v>
      </c>
      <c r="B1112" s="147" t="s">
        <v>3268</v>
      </c>
      <c r="C1112" s="114" t="s">
        <v>3378</v>
      </c>
      <c r="D1112" s="91" t="s">
        <v>3495</v>
      </c>
      <c r="E1112" s="91" t="s">
        <v>3485</v>
      </c>
      <c r="F1112" s="54" t="s">
        <v>3496</v>
      </c>
      <c r="G1112" s="45" t="s">
        <v>189</v>
      </c>
      <c r="H1112" s="20">
        <v>2022</v>
      </c>
      <c r="I1112" s="166" t="s">
        <v>3497</v>
      </c>
      <c r="J1112" s="4"/>
    </row>
    <row r="1113" spans="1:10" ht="102">
      <c r="A1113" s="7">
        <v>1112</v>
      </c>
      <c r="B1113" s="147" t="s">
        <v>3268</v>
      </c>
      <c r="C1113" s="114" t="s">
        <v>3378</v>
      </c>
      <c r="D1113" s="91" t="s">
        <v>3498</v>
      </c>
      <c r="E1113" s="91" t="s">
        <v>3380</v>
      </c>
      <c r="F1113" s="54" t="s">
        <v>3433</v>
      </c>
      <c r="G1113" s="45" t="s">
        <v>189</v>
      </c>
      <c r="H1113" s="20">
        <v>2022</v>
      </c>
      <c r="I1113" s="166" t="s">
        <v>3499</v>
      </c>
      <c r="J1113" s="4"/>
    </row>
    <row r="1114" spans="1:10" ht="79.5">
      <c r="A1114" s="7">
        <v>1113</v>
      </c>
      <c r="B1114" s="147" t="s">
        <v>3268</v>
      </c>
      <c r="C1114" s="114" t="s">
        <v>3378</v>
      </c>
      <c r="D1114" s="91" t="s">
        <v>3500</v>
      </c>
      <c r="E1114" s="91" t="s">
        <v>3451</v>
      </c>
      <c r="F1114" s="54" t="s">
        <v>3501</v>
      </c>
      <c r="G1114" s="45" t="s">
        <v>189</v>
      </c>
      <c r="H1114" s="20">
        <v>2022</v>
      </c>
      <c r="I1114" s="166" t="s">
        <v>3502</v>
      </c>
      <c r="J1114" s="4"/>
    </row>
    <row r="1115" spans="1:10" ht="68.25">
      <c r="A1115" s="7">
        <v>1114</v>
      </c>
      <c r="B1115" s="147" t="s">
        <v>3268</v>
      </c>
      <c r="C1115" s="114" t="s">
        <v>3378</v>
      </c>
      <c r="D1115" s="91" t="s">
        <v>3503</v>
      </c>
      <c r="E1115" s="91" t="s">
        <v>3408</v>
      </c>
      <c r="F1115" s="190" t="s">
        <v>3504</v>
      </c>
      <c r="G1115" s="45" t="s">
        <v>189</v>
      </c>
      <c r="H1115" s="20">
        <v>2022</v>
      </c>
      <c r="I1115" s="166" t="s">
        <v>3505</v>
      </c>
      <c r="J1115" s="4"/>
    </row>
    <row r="1116" spans="1:10" ht="90.75">
      <c r="A1116" s="7">
        <v>1115</v>
      </c>
      <c r="B1116" s="147" t="s">
        <v>3268</v>
      </c>
      <c r="C1116" s="114" t="s">
        <v>3378</v>
      </c>
      <c r="D1116" s="91" t="s">
        <v>3506</v>
      </c>
      <c r="E1116" s="91" t="s">
        <v>3507</v>
      </c>
      <c r="F1116" s="54" t="s">
        <v>3433</v>
      </c>
      <c r="G1116" s="45" t="s">
        <v>189</v>
      </c>
      <c r="H1116" s="20">
        <v>2022</v>
      </c>
      <c r="I1116" s="166" t="s">
        <v>3508</v>
      </c>
      <c r="J1116" s="4"/>
    </row>
    <row r="1117" spans="1:10" ht="68.25">
      <c r="A1117" s="7">
        <v>1116</v>
      </c>
      <c r="B1117" s="147" t="s">
        <v>3268</v>
      </c>
      <c r="C1117" s="114" t="s">
        <v>3378</v>
      </c>
      <c r="D1117" s="91" t="s">
        <v>3509</v>
      </c>
      <c r="E1117" s="91" t="s">
        <v>3461</v>
      </c>
      <c r="F1117" s="54" t="s">
        <v>3496</v>
      </c>
      <c r="G1117" s="45" t="s">
        <v>189</v>
      </c>
      <c r="H1117" s="20">
        <v>2022</v>
      </c>
      <c r="I1117" s="166" t="s">
        <v>3510</v>
      </c>
      <c r="J1117" s="4"/>
    </row>
    <row r="1118" spans="1:10" ht="68.25">
      <c r="A1118" s="7">
        <v>1117</v>
      </c>
      <c r="B1118" s="147" t="s">
        <v>3268</v>
      </c>
      <c r="C1118" s="114" t="s">
        <v>3378</v>
      </c>
      <c r="D1118" s="91" t="s">
        <v>3511</v>
      </c>
      <c r="E1118" s="91" t="s">
        <v>3391</v>
      </c>
      <c r="F1118" s="190" t="s">
        <v>3512</v>
      </c>
      <c r="G1118" s="45" t="s">
        <v>189</v>
      </c>
      <c r="H1118" s="20">
        <v>2022</v>
      </c>
      <c r="I1118" s="166" t="s">
        <v>3513</v>
      </c>
      <c r="J1118" s="4"/>
    </row>
    <row r="1119" spans="1:10" ht="68.25">
      <c r="A1119" s="7">
        <v>1118</v>
      </c>
      <c r="B1119" s="147" t="s">
        <v>3268</v>
      </c>
      <c r="C1119" s="114" t="s">
        <v>3378</v>
      </c>
      <c r="D1119" s="91" t="s">
        <v>3514</v>
      </c>
      <c r="E1119" s="91" t="s">
        <v>3385</v>
      </c>
      <c r="F1119" s="54" t="s">
        <v>3433</v>
      </c>
      <c r="G1119" s="91" t="s">
        <v>436</v>
      </c>
      <c r="H1119" s="20">
        <v>2022</v>
      </c>
      <c r="I1119" s="166" t="s">
        <v>4770</v>
      </c>
      <c r="J1119" s="4"/>
    </row>
    <row r="1120" spans="1:10" ht="113.25">
      <c r="A1120" s="7">
        <v>1119</v>
      </c>
      <c r="B1120" s="147" t="s">
        <v>3268</v>
      </c>
      <c r="C1120" s="114" t="s">
        <v>3378</v>
      </c>
      <c r="D1120" s="91" t="s">
        <v>3515</v>
      </c>
      <c r="E1120" s="91" t="s">
        <v>3380</v>
      </c>
      <c r="F1120" s="54" t="s">
        <v>3516</v>
      </c>
      <c r="G1120" s="91" t="s">
        <v>879</v>
      </c>
      <c r="H1120" s="20">
        <v>2023</v>
      </c>
      <c r="I1120" s="166" t="s">
        <v>3517</v>
      </c>
      <c r="J1120" s="4"/>
    </row>
    <row r="1121" spans="1:10" ht="57">
      <c r="A1121" s="7">
        <v>1120</v>
      </c>
      <c r="B1121" s="147" t="s">
        <v>3268</v>
      </c>
      <c r="C1121" s="114" t="s">
        <v>3378</v>
      </c>
      <c r="D1121" s="91" t="s">
        <v>3518</v>
      </c>
      <c r="E1121" s="91" t="s">
        <v>3519</v>
      </c>
      <c r="F1121" s="54" t="s">
        <v>3520</v>
      </c>
      <c r="G1121" s="91" t="s">
        <v>215</v>
      </c>
      <c r="H1121" s="20">
        <v>2023</v>
      </c>
      <c r="I1121" s="166" t="s">
        <v>3521</v>
      </c>
      <c r="J1121" s="4"/>
    </row>
    <row r="1122" spans="1:10" ht="68.25">
      <c r="A1122" s="7">
        <v>1121</v>
      </c>
      <c r="B1122" s="147" t="s">
        <v>3268</v>
      </c>
      <c r="C1122" s="114" t="s">
        <v>3378</v>
      </c>
      <c r="D1122" s="91" t="s">
        <v>3522</v>
      </c>
      <c r="E1122" s="91" t="s">
        <v>3408</v>
      </c>
      <c r="F1122" s="54" t="s">
        <v>3523</v>
      </c>
      <c r="G1122" s="45" t="s">
        <v>219</v>
      </c>
      <c r="H1122" s="20">
        <v>2023</v>
      </c>
      <c r="I1122" s="166" t="s">
        <v>3524</v>
      </c>
      <c r="J1122" s="4"/>
    </row>
    <row r="1123" spans="1:10" ht="68.25">
      <c r="A1123" s="7">
        <v>1122</v>
      </c>
      <c r="B1123" s="147" t="s">
        <v>3268</v>
      </c>
      <c r="C1123" s="114" t="s">
        <v>3378</v>
      </c>
      <c r="D1123" s="91" t="s">
        <v>3525</v>
      </c>
      <c r="E1123" s="91" t="s">
        <v>3436</v>
      </c>
      <c r="F1123" s="54" t="s">
        <v>1122</v>
      </c>
      <c r="G1123" s="45" t="s">
        <v>219</v>
      </c>
      <c r="H1123" s="20">
        <v>2023</v>
      </c>
      <c r="I1123" s="166" t="s">
        <v>3526</v>
      </c>
      <c r="J1123" s="4"/>
    </row>
    <row r="1124" spans="1:10" ht="79.5">
      <c r="A1124" s="7">
        <v>1123</v>
      </c>
      <c r="B1124" s="147" t="s">
        <v>3268</v>
      </c>
      <c r="C1124" s="114" t="s">
        <v>3378</v>
      </c>
      <c r="D1124" s="91" t="s">
        <v>3527</v>
      </c>
      <c r="E1124" s="91" t="s">
        <v>3436</v>
      </c>
      <c r="F1124" s="54" t="s">
        <v>3528</v>
      </c>
      <c r="G1124" s="45" t="s">
        <v>219</v>
      </c>
      <c r="H1124" s="20">
        <v>2023</v>
      </c>
      <c r="I1124" s="166" t="s">
        <v>3529</v>
      </c>
      <c r="J1124" s="4"/>
    </row>
    <row r="1125" spans="1:10" ht="79.5" customHeight="1">
      <c r="A1125" s="7">
        <v>1124</v>
      </c>
      <c r="B1125" s="147" t="s">
        <v>3268</v>
      </c>
      <c r="C1125" s="114" t="s">
        <v>3378</v>
      </c>
      <c r="D1125" s="91" t="s">
        <v>3530</v>
      </c>
      <c r="E1125" s="91" t="s">
        <v>3455</v>
      </c>
      <c r="F1125" s="54" t="s">
        <v>3531</v>
      </c>
      <c r="G1125" s="45" t="s">
        <v>219</v>
      </c>
      <c r="H1125" s="20">
        <v>2023</v>
      </c>
      <c r="I1125" s="166" t="s">
        <v>3532</v>
      </c>
      <c r="J1125" s="4"/>
    </row>
    <row r="1126" spans="1:10" ht="71.25" customHeight="1">
      <c r="A1126" s="7">
        <v>1125</v>
      </c>
      <c r="B1126" s="147" t="s">
        <v>3268</v>
      </c>
      <c r="C1126" s="114" t="s">
        <v>3378</v>
      </c>
      <c r="D1126" s="91" t="s">
        <v>3533</v>
      </c>
      <c r="E1126" s="91" t="s">
        <v>3461</v>
      </c>
      <c r="F1126" s="54" t="s">
        <v>3534</v>
      </c>
      <c r="G1126" s="45" t="s">
        <v>219</v>
      </c>
      <c r="H1126" s="20">
        <v>2023</v>
      </c>
      <c r="I1126" s="166" t="s">
        <v>3535</v>
      </c>
      <c r="J1126" s="4"/>
    </row>
    <row r="1127" spans="1:10" ht="75" customHeight="1">
      <c r="A1127" s="7">
        <v>1126</v>
      </c>
      <c r="B1127" s="147" t="s">
        <v>3268</v>
      </c>
      <c r="C1127" s="114" t="s">
        <v>3378</v>
      </c>
      <c r="D1127" s="91" t="s">
        <v>3536</v>
      </c>
      <c r="E1127" s="91" t="s">
        <v>3461</v>
      </c>
      <c r="F1127" s="54" t="s">
        <v>3537</v>
      </c>
      <c r="G1127" s="45" t="s">
        <v>219</v>
      </c>
      <c r="H1127" s="20">
        <v>2023</v>
      </c>
      <c r="I1127" s="166" t="s">
        <v>3538</v>
      </c>
      <c r="J1127" s="4"/>
    </row>
    <row r="1128" spans="1:10" ht="45.75">
      <c r="A1128" s="7">
        <v>1127</v>
      </c>
      <c r="B1128" s="147" t="s">
        <v>3268</v>
      </c>
      <c r="C1128" s="114" t="s">
        <v>3378</v>
      </c>
      <c r="D1128" s="45" t="s">
        <v>3539</v>
      </c>
      <c r="E1128" s="90" t="s">
        <v>3391</v>
      </c>
      <c r="F1128" s="54" t="s">
        <v>3396</v>
      </c>
      <c r="G1128" s="90" t="s">
        <v>465</v>
      </c>
      <c r="H1128" s="20">
        <v>2023</v>
      </c>
      <c r="I1128" s="166" t="s">
        <v>3540</v>
      </c>
      <c r="J1128" s="4"/>
    </row>
    <row r="1129" spans="1:10" ht="84" customHeight="1">
      <c r="A1129" s="7">
        <v>1128</v>
      </c>
      <c r="B1129" s="147" t="s">
        <v>3268</v>
      </c>
      <c r="C1129" s="114" t="s">
        <v>3378</v>
      </c>
      <c r="D1129" s="45" t="s">
        <v>3541</v>
      </c>
      <c r="E1129" s="90" t="s">
        <v>3380</v>
      </c>
      <c r="F1129" s="54" t="s">
        <v>4081</v>
      </c>
      <c r="G1129" s="125" t="s">
        <v>1221</v>
      </c>
      <c r="H1129" s="20">
        <v>2024</v>
      </c>
      <c r="I1129" s="166" t="s">
        <v>3542</v>
      </c>
      <c r="J1129" s="4"/>
    </row>
    <row r="1130" spans="1:10" ht="63">
      <c r="A1130" s="7">
        <v>1129</v>
      </c>
      <c r="B1130" s="147" t="s">
        <v>3268</v>
      </c>
      <c r="C1130" s="114" t="s">
        <v>3543</v>
      </c>
      <c r="D1130" s="91" t="s">
        <v>3544</v>
      </c>
      <c r="E1130" s="91" t="s">
        <v>3545</v>
      </c>
      <c r="F1130" s="54" t="s">
        <v>3546</v>
      </c>
      <c r="G1130" s="86" t="s">
        <v>121</v>
      </c>
      <c r="H1130" s="20">
        <v>2020</v>
      </c>
      <c r="I1130" s="166" t="s">
        <v>3547</v>
      </c>
      <c r="J1130" s="4"/>
    </row>
    <row r="1131" spans="1:10" ht="57">
      <c r="A1131" s="7">
        <v>1130</v>
      </c>
      <c r="B1131" s="147" t="s">
        <v>3268</v>
      </c>
      <c r="C1131" s="114" t="s">
        <v>3543</v>
      </c>
      <c r="D1131" s="91" t="s">
        <v>3548</v>
      </c>
      <c r="E1131" s="91" t="s">
        <v>1531</v>
      </c>
      <c r="F1131" s="54" t="s">
        <v>3546</v>
      </c>
      <c r="G1131" s="86" t="s">
        <v>121</v>
      </c>
      <c r="H1131" s="20">
        <v>2020</v>
      </c>
      <c r="I1131" s="166" t="s">
        <v>3549</v>
      </c>
      <c r="J1131" s="4"/>
    </row>
    <row r="1132" spans="1:10" ht="48.75" customHeight="1">
      <c r="A1132" s="7">
        <v>1131</v>
      </c>
      <c r="B1132" s="147" t="s">
        <v>3268</v>
      </c>
      <c r="C1132" s="114" t="s">
        <v>3543</v>
      </c>
      <c r="D1132" s="91" t="s">
        <v>3550</v>
      </c>
      <c r="E1132" s="91" t="s">
        <v>3551</v>
      </c>
      <c r="F1132" s="54" t="s">
        <v>3546</v>
      </c>
      <c r="G1132" s="86" t="s">
        <v>134</v>
      </c>
      <c r="H1132" s="20">
        <v>2020</v>
      </c>
      <c r="I1132" s="166" t="s">
        <v>3552</v>
      </c>
      <c r="J1132" s="4"/>
    </row>
    <row r="1133" spans="1:10" ht="68.25">
      <c r="A1133" s="7">
        <v>1132</v>
      </c>
      <c r="B1133" s="147" t="s">
        <v>3268</v>
      </c>
      <c r="C1133" s="114" t="s">
        <v>3543</v>
      </c>
      <c r="D1133" s="91" t="s">
        <v>3553</v>
      </c>
      <c r="E1133" s="91" t="s">
        <v>3554</v>
      </c>
      <c r="F1133" s="54" t="s">
        <v>3546</v>
      </c>
      <c r="G1133" s="91" t="s">
        <v>148</v>
      </c>
      <c r="H1133" s="20">
        <v>2021</v>
      </c>
      <c r="I1133" s="166" t="s">
        <v>3555</v>
      </c>
      <c r="J1133" s="4"/>
    </row>
    <row r="1134" spans="1:10" ht="50.25" customHeight="1">
      <c r="A1134" s="7">
        <v>1133</v>
      </c>
      <c r="B1134" s="147" t="s">
        <v>3268</v>
      </c>
      <c r="C1134" s="114" t="s">
        <v>3543</v>
      </c>
      <c r="D1134" s="91" t="s">
        <v>3556</v>
      </c>
      <c r="E1134" s="91" t="s">
        <v>3551</v>
      </c>
      <c r="F1134" s="54" t="s">
        <v>3546</v>
      </c>
      <c r="G1134" s="91" t="s">
        <v>148</v>
      </c>
      <c r="H1134" s="20">
        <v>2021</v>
      </c>
      <c r="I1134" s="166" t="s">
        <v>3557</v>
      </c>
      <c r="J1134" s="4"/>
    </row>
    <row r="1135" spans="1:10" ht="41.25" customHeight="1">
      <c r="A1135" s="7">
        <v>1134</v>
      </c>
      <c r="B1135" s="147" t="s">
        <v>3268</v>
      </c>
      <c r="C1135" s="114" t="s">
        <v>3543</v>
      </c>
      <c r="D1135" s="91" t="s">
        <v>3558</v>
      </c>
      <c r="E1135" s="91" t="s">
        <v>1531</v>
      </c>
      <c r="F1135" s="54" t="s">
        <v>3546</v>
      </c>
      <c r="G1135" s="91" t="s">
        <v>148</v>
      </c>
      <c r="H1135" s="20">
        <v>2021</v>
      </c>
      <c r="I1135" s="166" t="s">
        <v>3559</v>
      </c>
      <c r="J1135" s="4"/>
    </row>
    <row r="1136" spans="1:10" ht="45.75" customHeight="1">
      <c r="A1136" s="7">
        <v>1135</v>
      </c>
      <c r="B1136" s="147" t="s">
        <v>3268</v>
      </c>
      <c r="C1136" s="114" t="s">
        <v>3543</v>
      </c>
      <c r="D1136" s="91" t="s">
        <v>3560</v>
      </c>
      <c r="E1136" s="91" t="s">
        <v>3561</v>
      </c>
      <c r="F1136" s="54" t="s">
        <v>3546</v>
      </c>
      <c r="G1136" s="91" t="s">
        <v>148</v>
      </c>
      <c r="H1136" s="20">
        <v>2021</v>
      </c>
      <c r="I1136" s="166" t="s">
        <v>3562</v>
      </c>
      <c r="J1136" s="4"/>
    </row>
    <row r="1137" spans="1:10" ht="40.5" customHeight="1">
      <c r="A1137" s="7">
        <v>1136</v>
      </c>
      <c r="B1137" s="147" t="s">
        <v>3268</v>
      </c>
      <c r="C1137" s="114" t="s">
        <v>3543</v>
      </c>
      <c r="D1137" s="91" t="s">
        <v>3563</v>
      </c>
      <c r="E1137" s="91" t="s">
        <v>3564</v>
      </c>
      <c r="F1137" s="54" t="s">
        <v>3546</v>
      </c>
      <c r="G1137" s="91" t="s">
        <v>152</v>
      </c>
      <c r="H1137" s="20">
        <v>2021</v>
      </c>
      <c r="I1137" s="166" t="s">
        <v>3565</v>
      </c>
      <c r="J1137" s="4"/>
    </row>
    <row r="1138" spans="1:10" ht="68.25">
      <c r="A1138" s="7">
        <v>1137</v>
      </c>
      <c r="B1138" s="147" t="s">
        <v>3268</v>
      </c>
      <c r="C1138" s="114" t="s">
        <v>3543</v>
      </c>
      <c r="D1138" s="91" t="s">
        <v>3566</v>
      </c>
      <c r="E1138" s="91" t="s">
        <v>3567</v>
      </c>
      <c r="F1138" s="190" t="s">
        <v>3512</v>
      </c>
      <c r="G1138" s="91" t="s">
        <v>152</v>
      </c>
      <c r="H1138" s="20">
        <v>2021</v>
      </c>
      <c r="I1138" s="166" t="s">
        <v>3568</v>
      </c>
      <c r="J1138" s="4"/>
    </row>
    <row r="1139" spans="1:10" ht="79.5">
      <c r="A1139" s="7">
        <v>1138</v>
      </c>
      <c r="B1139" s="147" t="s">
        <v>3268</v>
      </c>
      <c r="C1139" s="114" t="s">
        <v>3543</v>
      </c>
      <c r="D1139" s="91" t="s">
        <v>3569</v>
      </c>
      <c r="E1139" s="91" t="s">
        <v>3561</v>
      </c>
      <c r="F1139" s="79" t="s">
        <v>3570</v>
      </c>
      <c r="G1139" s="91" t="s">
        <v>400</v>
      </c>
      <c r="H1139" s="20">
        <v>2022</v>
      </c>
      <c r="I1139" s="166" t="s">
        <v>3571</v>
      </c>
      <c r="J1139" s="4"/>
    </row>
    <row r="1140" spans="1:10" ht="57">
      <c r="A1140" s="7">
        <v>1139</v>
      </c>
      <c r="B1140" s="147" t="s">
        <v>3268</v>
      </c>
      <c r="C1140" s="114" t="s">
        <v>3543</v>
      </c>
      <c r="D1140" s="116" t="s">
        <v>3572</v>
      </c>
      <c r="E1140" s="90" t="s">
        <v>3551</v>
      </c>
      <c r="F1140" s="79" t="s">
        <v>3570</v>
      </c>
      <c r="G1140" s="45" t="s">
        <v>662</v>
      </c>
      <c r="H1140" s="20">
        <v>2022</v>
      </c>
      <c r="I1140" s="170" t="s">
        <v>3573</v>
      </c>
      <c r="J1140" s="4"/>
    </row>
    <row r="1141" spans="1:10" ht="57">
      <c r="A1141" s="7">
        <v>1140</v>
      </c>
      <c r="B1141" s="147" t="s">
        <v>3268</v>
      </c>
      <c r="C1141" s="114" t="s">
        <v>3543</v>
      </c>
      <c r="D1141" s="116" t="s">
        <v>3574</v>
      </c>
      <c r="E1141" s="90" t="s">
        <v>3551</v>
      </c>
      <c r="F1141" s="79" t="s">
        <v>3570</v>
      </c>
      <c r="G1141" s="45" t="s">
        <v>662</v>
      </c>
      <c r="H1141" s="20">
        <v>2022</v>
      </c>
      <c r="I1141" s="170" t="s">
        <v>3575</v>
      </c>
      <c r="J1141" s="4"/>
    </row>
    <row r="1142" spans="1:10" ht="79.5">
      <c r="A1142" s="7">
        <v>1141</v>
      </c>
      <c r="B1142" s="147" t="s">
        <v>3268</v>
      </c>
      <c r="C1142" s="114" t="s">
        <v>3543</v>
      </c>
      <c r="D1142" s="107" t="s">
        <v>3576</v>
      </c>
      <c r="E1142" s="107" t="s">
        <v>3564</v>
      </c>
      <c r="F1142" s="54" t="s">
        <v>3546</v>
      </c>
      <c r="G1142" s="45" t="s">
        <v>189</v>
      </c>
      <c r="H1142" s="41">
        <v>2022</v>
      </c>
      <c r="I1142" s="168" t="s">
        <v>3577</v>
      </c>
      <c r="J1142" s="4"/>
    </row>
    <row r="1143" spans="1:10" ht="57">
      <c r="A1143" s="7">
        <v>1142</v>
      </c>
      <c r="B1143" s="147" t="s">
        <v>3268</v>
      </c>
      <c r="C1143" s="114" t="s">
        <v>3543</v>
      </c>
      <c r="D1143" s="92" t="s">
        <v>3578</v>
      </c>
      <c r="E1143" s="90" t="s">
        <v>3551</v>
      </c>
      <c r="F1143" s="63" t="s">
        <v>3579</v>
      </c>
      <c r="G1143" s="90" t="s">
        <v>215</v>
      </c>
      <c r="H1143" s="20">
        <v>2023</v>
      </c>
      <c r="I1143" s="171" t="s">
        <v>3580</v>
      </c>
      <c r="J1143" s="4"/>
    </row>
    <row r="1144" spans="1:10" ht="126">
      <c r="A1144" s="7">
        <v>1143</v>
      </c>
      <c r="B1144" s="147" t="s">
        <v>3268</v>
      </c>
      <c r="C1144" s="114" t="s">
        <v>3543</v>
      </c>
      <c r="D1144" s="45" t="s">
        <v>3581</v>
      </c>
      <c r="E1144" s="90" t="s">
        <v>3551</v>
      </c>
      <c r="F1144" s="187" t="s">
        <v>3582</v>
      </c>
      <c r="G1144" s="45" t="s">
        <v>215</v>
      </c>
      <c r="H1144" s="14">
        <v>2023</v>
      </c>
      <c r="I1144" s="172" t="s">
        <v>3583</v>
      </c>
      <c r="J1144" s="4"/>
    </row>
    <row r="1145" spans="1:10" ht="79.5">
      <c r="A1145" s="7">
        <v>1144</v>
      </c>
      <c r="B1145" s="147" t="s">
        <v>3268</v>
      </c>
      <c r="C1145" s="114" t="s">
        <v>3543</v>
      </c>
      <c r="D1145" s="94" t="s">
        <v>3584</v>
      </c>
      <c r="E1145" s="90" t="s">
        <v>765</v>
      </c>
      <c r="F1145" s="63" t="s">
        <v>3585</v>
      </c>
      <c r="G1145" s="45" t="s">
        <v>215</v>
      </c>
      <c r="H1145" s="14">
        <v>2023</v>
      </c>
      <c r="I1145" s="171" t="s">
        <v>3586</v>
      </c>
      <c r="J1145" s="4"/>
    </row>
    <row r="1146" spans="1:10" ht="68.25">
      <c r="A1146" s="7">
        <v>1145</v>
      </c>
      <c r="B1146" s="147" t="s">
        <v>3268</v>
      </c>
      <c r="C1146" s="114" t="s">
        <v>3543</v>
      </c>
      <c r="D1146" s="45" t="s">
        <v>3587</v>
      </c>
      <c r="E1146" s="90" t="s">
        <v>3588</v>
      </c>
      <c r="F1146" s="79" t="s">
        <v>3570</v>
      </c>
      <c r="G1146" s="45" t="s">
        <v>219</v>
      </c>
      <c r="H1146" s="14">
        <v>2023</v>
      </c>
      <c r="I1146" s="171" t="s">
        <v>3589</v>
      </c>
      <c r="J1146" s="4"/>
    </row>
    <row r="1147" spans="1:10" ht="57">
      <c r="A1147" s="7">
        <v>1146</v>
      </c>
      <c r="B1147" s="147" t="s">
        <v>3268</v>
      </c>
      <c r="C1147" s="114" t="s">
        <v>3543</v>
      </c>
      <c r="D1147" s="45" t="s">
        <v>3590</v>
      </c>
      <c r="E1147" s="90" t="s">
        <v>3564</v>
      </c>
      <c r="F1147" s="79" t="s">
        <v>3570</v>
      </c>
      <c r="G1147" s="45" t="s">
        <v>219</v>
      </c>
      <c r="H1147" s="14">
        <v>2023</v>
      </c>
      <c r="I1147" s="171" t="s">
        <v>3591</v>
      </c>
      <c r="J1147" s="4"/>
    </row>
    <row r="1148" spans="1:10" ht="79.5">
      <c r="A1148" s="7">
        <v>1147</v>
      </c>
      <c r="B1148" s="147" t="s">
        <v>3268</v>
      </c>
      <c r="C1148" s="114" t="s">
        <v>3543</v>
      </c>
      <c r="D1148" s="45" t="s">
        <v>3592</v>
      </c>
      <c r="E1148" s="90" t="s">
        <v>3593</v>
      </c>
      <c r="F1148" s="79" t="s">
        <v>3570</v>
      </c>
      <c r="G1148" s="45" t="s">
        <v>219</v>
      </c>
      <c r="H1148" s="14">
        <v>2023</v>
      </c>
      <c r="I1148" s="171" t="s">
        <v>3594</v>
      </c>
      <c r="J1148" s="4"/>
    </row>
    <row r="1149" spans="1:10" ht="90.75">
      <c r="A1149" s="7">
        <v>1148</v>
      </c>
      <c r="B1149" s="147" t="s">
        <v>3268</v>
      </c>
      <c r="C1149" s="45" t="s">
        <v>3543</v>
      </c>
      <c r="D1149" s="114" t="s">
        <v>3595</v>
      </c>
      <c r="E1149" s="117" t="s">
        <v>3596</v>
      </c>
      <c r="F1149" s="63" t="s">
        <v>3585</v>
      </c>
      <c r="G1149" s="45" t="s">
        <v>219</v>
      </c>
      <c r="H1149" s="14">
        <v>2023</v>
      </c>
      <c r="I1149" s="171" t="s">
        <v>3597</v>
      </c>
      <c r="J1149" s="4"/>
    </row>
    <row r="1150" spans="1:10" ht="57">
      <c r="A1150" s="7">
        <v>1149</v>
      </c>
      <c r="B1150" s="147" t="s">
        <v>3268</v>
      </c>
      <c r="C1150" s="45" t="s">
        <v>3543</v>
      </c>
      <c r="D1150" s="109" t="s">
        <v>3598</v>
      </c>
      <c r="E1150" s="90" t="s">
        <v>3551</v>
      </c>
      <c r="F1150" s="54" t="s">
        <v>3546</v>
      </c>
      <c r="G1150" s="45" t="s">
        <v>571</v>
      </c>
      <c r="H1150" s="14">
        <v>2023</v>
      </c>
      <c r="I1150" s="171" t="s">
        <v>3599</v>
      </c>
      <c r="J1150" s="4"/>
    </row>
    <row r="1151" spans="1:10" ht="47.25" customHeight="1">
      <c r="A1151" s="7">
        <v>1150</v>
      </c>
      <c r="B1151" s="147" t="s">
        <v>3268</v>
      </c>
      <c r="C1151" s="45" t="s">
        <v>3543</v>
      </c>
      <c r="D1151" s="109" t="s">
        <v>3600</v>
      </c>
      <c r="E1151" s="90" t="s">
        <v>765</v>
      </c>
      <c r="F1151" s="63" t="s">
        <v>3585</v>
      </c>
      <c r="G1151" s="45" t="s">
        <v>571</v>
      </c>
      <c r="H1151" s="14">
        <v>2023</v>
      </c>
      <c r="I1151" s="171" t="s">
        <v>3601</v>
      </c>
      <c r="J1151" s="4"/>
    </row>
    <row r="1152" spans="1:10" ht="68.25">
      <c r="A1152" s="7">
        <v>1151</v>
      </c>
      <c r="B1152" s="147" t="s">
        <v>3268</v>
      </c>
      <c r="C1152" s="45" t="s">
        <v>3543</v>
      </c>
      <c r="D1152" s="118" t="s">
        <v>3602</v>
      </c>
      <c r="E1152" s="90" t="s">
        <v>3561</v>
      </c>
      <c r="F1152" s="54" t="s">
        <v>3546</v>
      </c>
      <c r="G1152" s="45" t="s">
        <v>571</v>
      </c>
      <c r="H1152" s="14">
        <v>2023</v>
      </c>
      <c r="I1152" s="171" t="s">
        <v>3603</v>
      </c>
      <c r="J1152" s="4"/>
    </row>
    <row r="1153" spans="1:10" ht="78.75">
      <c r="A1153" s="7">
        <v>1152</v>
      </c>
      <c r="B1153" s="147" t="s">
        <v>3268</v>
      </c>
      <c r="C1153" s="45" t="s">
        <v>3543</v>
      </c>
      <c r="D1153" s="45" t="s">
        <v>3604</v>
      </c>
      <c r="E1153" s="90" t="s">
        <v>3605</v>
      </c>
      <c r="F1153" s="79" t="s">
        <v>3606</v>
      </c>
      <c r="G1153" s="123" t="s">
        <v>1221</v>
      </c>
      <c r="H1153" s="14">
        <v>2024</v>
      </c>
      <c r="I1153" s="172" t="s">
        <v>3607</v>
      </c>
      <c r="J1153" s="4"/>
    </row>
    <row r="1154" spans="1:10" ht="78.75">
      <c r="A1154" s="7">
        <v>1153</v>
      </c>
      <c r="B1154" s="147" t="s">
        <v>3608</v>
      </c>
      <c r="C1154" s="106" t="s">
        <v>3609</v>
      </c>
      <c r="D1154" s="107" t="s">
        <v>3610</v>
      </c>
      <c r="E1154" s="119" t="s">
        <v>3611</v>
      </c>
      <c r="F1154" s="81" t="s">
        <v>3612</v>
      </c>
      <c r="G1154" s="106" t="s">
        <v>501</v>
      </c>
      <c r="H1154" s="32">
        <v>2019</v>
      </c>
      <c r="I1154" s="173" t="s">
        <v>3613</v>
      </c>
      <c r="J1154" s="36"/>
    </row>
    <row r="1155" spans="1:10" ht="67.5">
      <c r="A1155" s="7">
        <v>1154</v>
      </c>
      <c r="B1155" s="147" t="s">
        <v>3608</v>
      </c>
      <c r="C1155" s="106" t="s">
        <v>3609</v>
      </c>
      <c r="D1155" s="109" t="s">
        <v>3614</v>
      </c>
      <c r="E1155" s="90" t="s">
        <v>3615</v>
      </c>
      <c r="F1155" s="82" t="s">
        <v>1122</v>
      </c>
      <c r="G1155" s="45" t="s">
        <v>189</v>
      </c>
      <c r="H1155" s="32">
        <v>2022</v>
      </c>
      <c r="I1155" s="173" t="s">
        <v>3616</v>
      </c>
      <c r="J1155" s="36"/>
    </row>
    <row r="1156" spans="1:10" ht="78.75">
      <c r="A1156" s="7">
        <v>1155</v>
      </c>
      <c r="B1156" s="147" t="s">
        <v>3608</v>
      </c>
      <c r="C1156" s="106" t="s">
        <v>3609</v>
      </c>
      <c r="D1156" s="109" t="s">
        <v>3617</v>
      </c>
      <c r="E1156" s="90" t="s">
        <v>3618</v>
      </c>
      <c r="F1156" s="82" t="s">
        <v>3619</v>
      </c>
      <c r="G1156" s="45" t="s">
        <v>189</v>
      </c>
      <c r="H1156" s="32">
        <v>2022</v>
      </c>
      <c r="I1156" s="173" t="s">
        <v>3620</v>
      </c>
      <c r="J1156" s="36"/>
    </row>
    <row r="1157" spans="1:10" ht="52.5" customHeight="1">
      <c r="A1157" s="7">
        <v>1156</v>
      </c>
      <c r="B1157" s="147" t="s">
        <v>3608</v>
      </c>
      <c r="C1157" s="117" t="s">
        <v>3621</v>
      </c>
      <c r="D1157" s="112" t="s">
        <v>3622</v>
      </c>
      <c r="E1157" s="120" t="s">
        <v>3623</v>
      </c>
      <c r="F1157" s="81" t="s">
        <v>3624</v>
      </c>
      <c r="G1157" s="86" t="s">
        <v>926</v>
      </c>
      <c r="H1157" s="32">
        <v>2020</v>
      </c>
      <c r="I1157" s="173" t="s">
        <v>3625</v>
      </c>
      <c r="J1157" s="36"/>
    </row>
    <row r="1158" spans="1:10" ht="48" customHeight="1">
      <c r="A1158" s="7">
        <v>1157</v>
      </c>
      <c r="B1158" s="147" t="s">
        <v>3608</v>
      </c>
      <c r="C1158" s="117" t="s">
        <v>3621</v>
      </c>
      <c r="D1158" s="91" t="s">
        <v>3626</v>
      </c>
      <c r="E1158" s="106" t="s">
        <v>3627</v>
      </c>
      <c r="F1158" s="81" t="s">
        <v>3628</v>
      </c>
      <c r="G1158" s="106" t="s">
        <v>850</v>
      </c>
      <c r="H1158" s="32">
        <v>2021</v>
      </c>
      <c r="I1158" s="173" t="s">
        <v>3629</v>
      </c>
      <c r="J1158" s="36"/>
    </row>
    <row r="1159" spans="1:10" ht="50.25" customHeight="1">
      <c r="A1159" s="7">
        <v>1158</v>
      </c>
      <c r="B1159" s="147" t="s">
        <v>3608</v>
      </c>
      <c r="C1159" s="117" t="s">
        <v>3621</v>
      </c>
      <c r="D1159" s="91" t="s">
        <v>3630</v>
      </c>
      <c r="E1159" s="106" t="s">
        <v>3631</v>
      </c>
      <c r="F1159" s="82" t="s">
        <v>3619</v>
      </c>
      <c r="G1159" s="106" t="s">
        <v>850</v>
      </c>
      <c r="H1159" s="32">
        <v>2021</v>
      </c>
      <c r="I1159" s="173" t="s">
        <v>3632</v>
      </c>
      <c r="J1159" s="36"/>
    </row>
    <row r="1160" spans="1:10" ht="51" customHeight="1">
      <c r="A1160" s="7">
        <v>1159</v>
      </c>
      <c r="B1160" s="147" t="s">
        <v>3608</v>
      </c>
      <c r="C1160" s="117" t="s">
        <v>3621</v>
      </c>
      <c r="D1160" s="91" t="s">
        <v>3633</v>
      </c>
      <c r="E1160" s="106" t="s">
        <v>3634</v>
      </c>
      <c r="F1160" s="82" t="s">
        <v>3619</v>
      </c>
      <c r="G1160" s="106" t="s">
        <v>850</v>
      </c>
      <c r="H1160" s="32">
        <v>2021</v>
      </c>
      <c r="I1160" s="173" t="s">
        <v>3635</v>
      </c>
      <c r="J1160" s="36"/>
    </row>
    <row r="1161" spans="1:10" ht="51.75" customHeight="1">
      <c r="A1161" s="7">
        <v>1160</v>
      </c>
      <c r="B1161" s="147" t="s">
        <v>3608</v>
      </c>
      <c r="C1161" s="117" t="s">
        <v>3621</v>
      </c>
      <c r="D1161" s="91" t="s">
        <v>3636</v>
      </c>
      <c r="E1161" s="106" t="s">
        <v>3627</v>
      </c>
      <c r="F1161" s="81" t="s">
        <v>3637</v>
      </c>
      <c r="G1161" s="106" t="s">
        <v>179</v>
      </c>
      <c r="H1161" s="32">
        <v>2021</v>
      </c>
      <c r="I1161" s="173" t="s">
        <v>3638</v>
      </c>
      <c r="J1161" s="36"/>
    </row>
    <row r="1162" spans="1:10" ht="90">
      <c r="A1162" s="7">
        <v>1161</v>
      </c>
      <c r="B1162" s="147" t="s">
        <v>3608</v>
      </c>
      <c r="C1162" s="117" t="s">
        <v>3621</v>
      </c>
      <c r="D1162" s="91" t="s">
        <v>3639</v>
      </c>
      <c r="E1162" s="106" t="s">
        <v>3640</v>
      </c>
      <c r="F1162" s="81" t="s">
        <v>3641</v>
      </c>
      <c r="G1162" s="106" t="s">
        <v>400</v>
      </c>
      <c r="H1162" s="32">
        <v>2022</v>
      </c>
      <c r="I1162" s="173" t="s">
        <v>3642</v>
      </c>
      <c r="J1162" s="36"/>
    </row>
    <row r="1163" spans="1:10" ht="101.25">
      <c r="A1163" s="7">
        <v>1162</v>
      </c>
      <c r="B1163" s="147" t="s">
        <v>3608</v>
      </c>
      <c r="C1163" s="117" t="s">
        <v>3621</v>
      </c>
      <c r="D1163" s="91" t="s">
        <v>3643</v>
      </c>
      <c r="E1163" s="106" t="s">
        <v>3644</v>
      </c>
      <c r="F1163" s="81" t="s">
        <v>3641</v>
      </c>
      <c r="G1163" s="45" t="s">
        <v>206</v>
      </c>
      <c r="H1163" s="32">
        <v>2022</v>
      </c>
      <c r="I1163" s="173" t="s">
        <v>3645</v>
      </c>
      <c r="J1163" s="36"/>
    </row>
    <row r="1164" spans="1:10" ht="90">
      <c r="A1164" s="7">
        <v>1163</v>
      </c>
      <c r="B1164" s="147" t="s">
        <v>3608</v>
      </c>
      <c r="C1164" s="117" t="s">
        <v>3621</v>
      </c>
      <c r="D1164" s="91" t="s">
        <v>3646</v>
      </c>
      <c r="E1164" s="106" t="s">
        <v>3647</v>
      </c>
      <c r="F1164" s="81" t="s">
        <v>3648</v>
      </c>
      <c r="G1164" s="106" t="s">
        <v>436</v>
      </c>
      <c r="H1164" s="32">
        <v>2022</v>
      </c>
      <c r="I1164" s="173" t="s">
        <v>3649</v>
      </c>
      <c r="J1164" s="36"/>
    </row>
    <row r="1165" spans="1:10" ht="101.25">
      <c r="A1165" s="7">
        <v>1164</v>
      </c>
      <c r="B1165" s="147" t="s">
        <v>3608</v>
      </c>
      <c r="C1165" s="117" t="s">
        <v>3621</v>
      </c>
      <c r="D1165" s="91" t="s">
        <v>3650</v>
      </c>
      <c r="E1165" s="106" t="s">
        <v>3634</v>
      </c>
      <c r="F1165" s="82" t="s">
        <v>3619</v>
      </c>
      <c r="G1165" s="106" t="s">
        <v>436</v>
      </c>
      <c r="H1165" s="32">
        <v>2022</v>
      </c>
      <c r="I1165" s="173" t="s">
        <v>3651</v>
      </c>
      <c r="J1165" s="36"/>
    </row>
    <row r="1166" spans="1:10" ht="67.5">
      <c r="A1166" s="7">
        <v>1165</v>
      </c>
      <c r="B1166" s="147" t="s">
        <v>3608</v>
      </c>
      <c r="C1166" s="117" t="s">
        <v>3621</v>
      </c>
      <c r="D1166" s="91" t="s">
        <v>3652</v>
      </c>
      <c r="E1166" s="106" t="s">
        <v>3631</v>
      </c>
      <c r="F1166" s="82" t="s">
        <v>3619</v>
      </c>
      <c r="G1166" s="45" t="s">
        <v>219</v>
      </c>
      <c r="H1166" s="32">
        <v>2023</v>
      </c>
      <c r="I1166" s="173" t="s">
        <v>3653</v>
      </c>
      <c r="J1166" s="36"/>
    </row>
    <row r="1167" spans="1:10" ht="56.25">
      <c r="A1167" s="7">
        <v>1166</v>
      </c>
      <c r="B1167" s="147" t="s">
        <v>3608</v>
      </c>
      <c r="C1167" s="117" t="s">
        <v>3621</v>
      </c>
      <c r="D1167" s="91" t="s">
        <v>3654</v>
      </c>
      <c r="E1167" s="106" t="s">
        <v>3634</v>
      </c>
      <c r="F1167" s="81" t="s">
        <v>3655</v>
      </c>
      <c r="G1167" s="45" t="s">
        <v>219</v>
      </c>
      <c r="H1167" s="32">
        <v>2023</v>
      </c>
      <c r="I1167" s="173" t="s">
        <v>3656</v>
      </c>
      <c r="J1167" s="36"/>
    </row>
    <row r="1168" spans="1:10" ht="67.5">
      <c r="A1168" s="7">
        <v>1167</v>
      </c>
      <c r="B1168" s="147" t="s">
        <v>3608</v>
      </c>
      <c r="C1168" s="117" t="s">
        <v>3621</v>
      </c>
      <c r="D1168" s="91" t="s">
        <v>3657</v>
      </c>
      <c r="E1168" s="106" t="s">
        <v>3658</v>
      </c>
      <c r="F1168" s="81" t="s">
        <v>3641</v>
      </c>
      <c r="G1168" s="45" t="s">
        <v>219</v>
      </c>
      <c r="H1168" s="32">
        <v>2023</v>
      </c>
      <c r="I1168" s="173" t="s">
        <v>3659</v>
      </c>
      <c r="J1168" s="36"/>
    </row>
    <row r="1169" spans="1:10" ht="60" customHeight="1">
      <c r="A1169" s="7">
        <v>1168</v>
      </c>
      <c r="B1169" s="147" t="s">
        <v>3608</v>
      </c>
      <c r="C1169" s="117" t="s">
        <v>3621</v>
      </c>
      <c r="D1169" s="91" t="s">
        <v>3660</v>
      </c>
      <c r="E1169" s="106" t="s">
        <v>3627</v>
      </c>
      <c r="F1169" s="81" t="s">
        <v>3641</v>
      </c>
      <c r="G1169" s="45" t="s">
        <v>571</v>
      </c>
      <c r="H1169" s="32">
        <v>2023</v>
      </c>
      <c r="I1169" s="173" t="s">
        <v>3661</v>
      </c>
      <c r="J1169" s="36"/>
    </row>
    <row r="1170" spans="1:10" ht="90">
      <c r="A1170" s="7">
        <v>1169</v>
      </c>
      <c r="B1170" s="147" t="s">
        <v>3608</v>
      </c>
      <c r="C1170" s="117" t="s">
        <v>3662</v>
      </c>
      <c r="D1170" s="91" t="s">
        <v>3663</v>
      </c>
      <c r="E1170" s="106" t="s">
        <v>3664</v>
      </c>
      <c r="F1170" s="81" t="s">
        <v>3641</v>
      </c>
      <c r="G1170" s="45" t="s">
        <v>219</v>
      </c>
      <c r="H1170" s="32">
        <v>2023</v>
      </c>
      <c r="I1170" s="173" t="s">
        <v>3665</v>
      </c>
      <c r="J1170" s="36"/>
    </row>
    <row r="1171" spans="1:10" ht="56.25">
      <c r="A1171" s="7">
        <v>1170</v>
      </c>
      <c r="B1171" s="147" t="s">
        <v>3608</v>
      </c>
      <c r="C1171" s="117" t="s">
        <v>3662</v>
      </c>
      <c r="D1171" s="91" t="s">
        <v>3666</v>
      </c>
      <c r="E1171" s="106" t="s">
        <v>3667</v>
      </c>
      <c r="F1171" s="81" t="s">
        <v>3668</v>
      </c>
      <c r="G1171" s="45" t="s">
        <v>219</v>
      </c>
      <c r="H1171" s="32">
        <v>2023</v>
      </c>
      <c r="I1171" s="173" t="s">
        <v>3669</v>
      </c>
      <c r="J1171" s="36"/>
    </row>
    <row r="1172" spans="1:10" ht="67.5">
      <c r="A1172" s="7">
        <v>1171</v>
      </c>
      <c r="B1172" s="147" t="s">
        <v>3608</v>
      </c>
      <c r="C1172" s="117" t="s">
        <v>3662</v>
      </c>
      <c r="D1172" s="91" t="s">
        <v>3670</v>
      </c>
      <c r="E1172" s="106" t="s">
        <v>3671</v>
      </c>
      <c r="F1172" s="81" t="s">
        <v>3672</v>
      </c>
      <c r="G1172" s="106" t="s">
        <v>3673</v>
      </c>
      <c r="H1172" s="32">
        <v>2023</v>
      </c>
      <c r="I1172" s="173" t="s">
        <v>3674</v>
      </c>
      <c r="J1172" s="36"/>
    </row>
    <row r="1173" spans="1:10" ht="56.25">
      <c r="A1173" s="7">
        <v>1172</v>
      </c>
      <c r="B1173" s="147" t="s">
        <v>3608</v>
      </c>
      <c r="C1173" s="117" t="s">
        <v>3662</v>
      </c>
      <c r="D1173" s="91" t="s">
        <v>3675</v>
      </c>
      <c r="E1173" s="106" t="s">
        <v>3667</v>
      </c>
      <c r="F1173" s="81" t="s">
        <v>3676</v>
      </c>
      <c r="G1173" s="45" t="s">
        <v>219</v>
      </c>
      <c r="H1173" s="32">
        <v>2023</v>
      </c>
      <c r="I1173" s="173" t="s">
        <v>3677</v>
      </c>
      <c r="J1173" s="36"/>
    </row>
    <row r="1174" spans="1:10" ht="67.5">
      <c r="A1174" s="7">
        <v>1173</v>
      </c>
      <c r="B1174" s="147" t="s">
        <v>3608</v>
      </c>
      <c r="C1174" s="117" t="s">
        <v>3678</v>
      </c>
      <c r="D1174" s="91" t="s">
        <v>3679</v>
      </c>
      <c r="E1174" s="106" t="s">
        <v>3680</v>
      </c>
      <c r="F1174" s="81" t="s">
        <v>3681</v>
      </c>
      <c r="G1174" s="106" t="s">
        <v>54</v>
      </c>
      <c r="H1174" s="32">
        <v>2018</v>
      </c>
      <c r="I1174" s="173" t="s">
        <v>3682</v>
      </c>
      <c r="J1174" s="36"/>
    </row>
    <row r="1175" spans="1:10" ht="78.75">
      <c r="A1175" s="7">
        <v>1174</v>
      </c>
      <c r="B1175" s="147" t="s">
        <v>3608</v>
      </c>
      <c r="C1175" s="117" t="s">
        <v>3678</v>
      </c>
      <c r="D1175" s="91" t="s">
        <v>3683</v>
      </c>
      <c r="E1175" s="106" t="s">
        <v>3680</v>
      </c>
      <c r="F1175" s="81" t="s">
        <v>3684</v>
      </c>
      <c r="G1175" s="106" t="s">
        <v>82</v>
      </c>
      <c r="H1175" s="32">
        <v>2019</v>
      </c>
      <c r="I1175" s="173" t="s">
        <v>3685</v>
      </c>
      <c r="J1175" s="36"/>
    </row>
    <row r="1176" spans="1:10" ht="76.5" customHeight="1">
      <c r="A1176" s="7">
        <v>1175</v>
      </c>
      <c r="B1176" s="147" t="s">
        <v>3608</v>
      </c>
      <c r="C1176" s="117" t="s">
        <v>3678</v>
      </c>
      <c r="D1176" s="91" t="s">
        <v>3686</v>
      </c>
      <c r="E1176" s="106" t="s">
        <v>3664</v>
      </c>
      <c r="F1176" s="81" t="s">
        <v>3687</v>
      </c>
      <c r="G1176" s="106" t="s">
        <v>850</v>
      </c>
      <c r="H1176" s="32">
        <v>2021</v>
      </c>
      <c r="I1176" s="173" t="s">
        <v>3688</v>
      </c>
      <c r="J1176" s="36"/>
    </row>
    <row r="1177" spans="1:10" ht="78.75">
      <c r="A1177" s="7">
        <v>1176</v>
      </c>
      <c r="B1177" s="147" t="s">
        <v>3608</v>
      </c>
      <c r="C1177" s="117" t="s">
        <v>3678</v>
      </c>
      <c r="D1177" s="91" t="s">
        <v>3689</v>
      </c>
      <c r="E1177" s="106" t="s">
        <v>3671</v>
      </c>
      <c r="F1177" s="81" t="s">
        <v>3690</v>
      </c>
      <c r="G1177" s="106" t="s">
        <v>171</v>
      </c>
      <c r="H1177" s="32">
        <v>2021</v>
      </c>
      <c r="I1177" s="173" t="s">
        <v>3691</v>
      </c>
      <c r="J1177" s="36"/>
    </row>
    <row r="1178" spans="1:10" ht="48.75" customHeight="1">
      <c r="A1178" s="7">
        <v>1177</v>
      </c>
      <c r="B1178" s="147" t="s">
        <v>3608</v>
      </c>
      <c r="C1178" s="117" t="s">
        <v>3692</v>
      </c>
      <c r="D1178" s="91" t="s">
        <v>3693</v>
      </c>
      <c r="E1178" s="106" t="s">
        <v>3694</v>
      </c>
      <c r="F1178" s="192" t="s">
        <v>3695</v>
      </c>
      <c r="G1178" s="106" t="s">
        <v>620</v>
      </c>
      <c r="H1178" s="32">
        <v>2021</v>
      </c>
      <c r="I1178" s="173" t="s">
        <v>3696</v>
      </c>
      <c r="J1178" s="36"/>
    </row>
    <row r="1179" spans="1:10" ht="90">
      <c r="A1179" s="7">
        <v>1178</v>
      </c>
      <c r="B1179" s="147" t="s">
        <v>3608</v>
      </c>
      <c r="C1179" s="117" t="s">
        <v>3692</v>
      </c>
      <c r="D1179" s="91" t="s">
        <v>3697</v>
      </c>
      <c r="E1179" s="106" t="s">
        <v>3623</v>
      </c>
      <c r="F1179" s="81" t="s">
        <v>3698</v>
      </c>
      <c r="G1179" s="106" t="s">
        <v>850</v>
      </c>
      <c r="H1179" s="32">
        <v>2021</v>
      </c>
      <c r="I1179" s="173" t="s">
        <v>3699</v>
      </c>
      <c r="J1179" s="36"/>
    </row>
    <row r="1180" spans="1:10" ht="58.5" customHeight="1">
      <c r="A1180" s="7">
        <v>1179</v>
      </c>
      <c r="B1180" s="147" t="s">
        <v>3608</v>
      </c>
      <c r="C1180" s="117" t="s">
        <v>3692</v>
      </c>
      <c r="D1180" s="91" t="s">
        <v>3700</v>
      </c>
      <c r="E1180" s="106" t="s">
        <v>3701</v>
      </c>
      <c r="F1180" s="81" t="s">
        <v>3698</v>
      </c>
      <c r="G1180" s="45" t="s">
        <v>381</v>
      </c>
      <c r="H1180" s="32">
        <v>2021</v>
      </c>
      <c r="I1180" s="173" t="s">
        <v>3702</v>
      </c>
      <c r="J1180" s="36"/>
    </row>
    <row r="1181" spans="1:10" ht="90">
      <c r="A1181" s="7">
        <v>1180</v>
      </c>
      <c r="B1181" s="147" t="s">
        <v>3608</v>
      </c>
      <c r="C1181" s="90" t="s">
        <v>3692</v>
      </c>
      <c r="D1181" s="91" t="s">
        <v>3703</v>
      </c>
      <c r="E1181" s="106" t="s">
        <v>3704</v>
      </c>
      <c r="F1181" s="81" t="s">
        <v>3698</v>
      </c>
      <c r="G1181" s="106" t="s">
        <v>436</v>
      </c>
      <c r="H1181" s="32">
        <v>2022</v>
      </c>
      <c r="I1181" s="173" t="s">
        <v>3705</v>
      </c>
      <c r="J1181" s="36"/>
    </row>
    <row r="1182" spans="1:10" ht="101.25">
      <c r="A1182" s="7">
        <v>1181</v>
      </c>
      <c r="B1182" s="147" t="s">
        <v>3706</v>
      </c>
      <c r="C1182" s="112" t="s">
        <v>3707</v>
      </c>
      <c r="D1182" s="112" t="s">
        <v>3708</v>
      </c>
      <c r="E1182" s="112" t="s">
        <v>3709</v>
      </c>
      <c r="F1182" s="83" t="s">
        <v>3710</v>
      </c>
      <c r="G1182" s="112" t="s">
        <v>49</v>
      </c>
      <c r="H1182" s="38">
        <v>2018</v>
      </c>
      <c r="I1182" s="174" t="s">
        <v>3711</v>
      </c>
      <c r="J1182" s="4"/>
    </row>
    <row r="1183" spans="1:10" ht="56.25">
      <c r="A1183" s="7">
        <v>1182</v>
      </c>
      <c r="B1183" s="147" t="s">
        <v>3706</v>
      </c>
      <c r="C1183" s="112" t="s">
        <v>3707</v>
      </c>
      <c r="D1183" s="91" t="s">
        <v>3712</v>
      </c>
      <c r="E1183" s="91" t="s">
        <v>3713</v>
      </c>
      <c r="F1183" s="54" t="s">
        <v>3714</v>
      </c>
      <c r="G1183" s="91" t="s">
        <v>54</v>
      </c>
      <c r="H1183" s="20">
        <v>2018</v>
      </c>
      <c r="I1183" s="165" t="s">
        <v>3715</v>
      </c>
      <c r="J1183" s="4"/>
    </row>
    <row r="1184" spans="1:10" ht="56.25">
      <c r="A1184" s="7">
        <v>1183</v>
      </c>
      <c r="B1184" s="147" t="s">
        <v>3706</v>
      </c>
      <c r="C1184" s="112" t="s">
        <v>3707</v>
      </c>
      <c r="D1184" s="91" t="s">
        <v>3716</v>
      </c>
      <c r="E1184" s="91" t="s">
        <v>3717</v>
      </c>
      <c r="F1184" s="72" t="s">
        <v>3718</v>
      </c>
      <c r="G1184" s="91" t="s">
        <v>54</v>
      </c>
      <c r="H1184" s="20">
        <v>2018</v>
      </c>
      <c r="I1184" s="167" t="s">
        <v>3719</v>
      </c>
      <c r="J1184" s="4"/>
    </row>
    <row r="1185" spans="1:10" ht="101.25">
      <c r="A1185" s="7">
        <v>1184</v>
      </c>
      <c r="B1185" s="147" t="s">
        <v>3706</v>
      </c>
      <c r="C1185" s="112" t="s">
        <v>3707</v>
      </c>
      <c r="D1185" s="91" t="s">
        <v>3720</v>
      </c>
      <c r="E1185" s="91" t="s">
        <v>3721</v>
      </c>
      <c r="F1185" s="54" t="s">
        <v>3722</v>
      </c>
      <c r="G1185" s="86" t="s">
        <v>92</v>
      </c>
      <c r="H1185" s="20">
        <v>2019</v>
      </c>
      <c r="I1185" s="165" t="s">
        <v>3723</v>
      </c>
      <c r="J1185" s="4"/>
    </row>
    <row r="1186" spans="1:10" ht="67.5">
      <c r="A1186" s="7">
        <v>1185</v>
      </c>
      <c r="B1186" s="147" t="s">
        <v>3706</v>
      </c>
      <c r="C1186" s="91" t="s">
        <v>3707</v>
      </c>
      <c r="D1186" s="45" t="s">
        <v>3724</v>
      </c>
      <c r="E1186" s="45" t="s">
        <v>3725</v>
      </c>
      <c r="F1186" s="72" t="s">
        <v>3726</v>
      </c>
      <c r="G1186" s="86" t="s">
        <v>113</v>
      </c>
      <c r="H1186" s="20">
        <v>2020</v>
      </c>
      <c r="I1186" s="167" t="s">
        <v>3727</v>
      </c>
      <c r="J1186" s="4"/>
    </row>
    <row r="1187" spans="1:10" ht="101.25">
      <c r="A1187" s="7">
        <v>1186</v>
      </c>
      <c r="B1187" s="147" t="s">
        <v>3706</v>
      </c>
      <c r="C1187" s="112" t="s">
        <v>3707</v>
      </c>
      <c r="D1187" s="91" t="s">
        <v>3728</v>
      </c>
      <c r="E1187" s="91" t="s">
        <v>3729</v>
      </c>
      <c r="F1187" s="54" t="s">
        <v>3730</v>
      </c>
      <c r="G1187" s="91" t="s">
        <v>157</v>
      </c>
      <c r="H1187" s="20">
        <v>2021</v>
      </c>
      <c r="I1187" s="165" t="s">
        <v>3731</v>
      </c>
      <c r="J1187" s="4"/>
    </row>
    <row r="1188" spans="1:10" ht="56.25">
      <c r="A1188" s="7">
        <v>1187</v>
      </c>
      <c r="B1188" s="147" t="s">
        <v>3706</v>
      </c>
      <c r="C1188" s="112" t="s">
        <v>3707</v>
      </c>
      <c r="D1188" s="91" t="s">
        <v>3732</v>
      </c>
      <c r="E1188" s="91" t="s">
        <v>3733</v>
      </c>
      <c r="F1188" s="54" t="s">
        <v>3734</v>
      </c>
      <c r="G1188" s="91" t="s">
        <v>157</v>
      </c>
      <c r="H1188" s="20">
        <v>2021</v>
      </c>
      <c r="I1188" s="165" t="s">
        <v>3735</v>
      </c>
      <c r="J1188" s="4"/>
    </row>
    <row r="1189" spans="1:10" ht="78.75">
      <c r="A1189" s="7">
        <v>1188</v>
      </c>
      <c r="B1189" s="147" t="s">
        <v>3706</v>
      </c>
      <c r="C1189" s="112" t="s">
        <v>3707</v>
      </c>
      <c r="D1189" s="91" t="s">
        <v>3736</v>
      </c>
      <c r="E1189" s="91" t="s">
        <v>3737</v>
      </c>
      <c r="F1189" s="54" t="s">
        <v>3738</v>
      </c>
      <c r="G1189" s="91" t="s">
        <v>157</v>
      </c>
      <c r="H1189" s="20">
        <v>2021</v>
      </c>
      <c r="I1189" s="165" t="s">
        <v>3739</v>
      </c>
      <c r="J1189" s="4"/>
    </row>
    <row r="1190" spans="1:10" ht="56.25">
      <c r="A1190" s="7">
        <v>1189</v>
      </c>
      <c r="B1190" s="147" t="s">
        <v>3706</v>
      </c>
      <c r="C1190" s="112" t="s">
        <v>3707</v>
      </c>
      <c r="D1190" s="91" t="s">
        <v>3740</v>
      </c>
      <c r="E1190" s="91" t="s">
        <v>3741</v>
      </c>
      <c r="F1190" s="54" t="s">
        <v>3738</v>
      </c>
      <c r="G1190" s="91" t="s">
        <v>157</v>
      </c>
      <c r="H1190" s="20">
        <v>2021</v>
      </c>
      <c r="I1190" s="165" t="s">
        <v>3742</v>
      </c>
      <c r="J1190" s="4"/>
    </row>
    <row r="1191" spans="1:10" ht="67.5">
      <c r="A1191" s="7">
        <v>1190</v>
      </c>
      <c r="B1191" s="147" t="s">
        <v>3706</v>
      </c>
      <c r="C1191" s="112" t="s">
        <v>3707</v>
      </c>
      <c r="D1191" s="91" t="s">
        <v>3743</v>
      </c>
      <c r="E1191" s="91" t="s">
        <v>3717</v>
      </c>
      <c r="F1191" s="54" t="s">
        <v>3744</v>
      </c>
      <c r="G1191" s="91" t="s">
        <v>157</v>
      </c>
      <c r="H1191" s="20">
        <v>2021</v>
      </c>
      <c r="I1191" s="165" t="s">
        <v>3745</v>
      </c>
      <c r="J1191" s="4"/>
    </row>
    <row r="1192" spans="1:10" ht="56.25">
      <c r="A1192" s="7">
        <v>1191</v>
      </c>
      <c r="B1192" s="147" t="s">
        <v>3706</v>
      </c>
      <c r="C1192" s="120" t="s">
        <v>3707</v>
      </c>
      <c r="D1192" s="91" t="s">
        <v>2091</v>
      </c>
      <c r="E1192" s="106" t="s">
        <v>3746</v>
      </c>
      <c r="F1192" s="54" t="s">
        <v>3747</v>
      </c>
      <c r="G1192" s="91" t="s">
        <v>157</v>
      </c>
      <c r="H1192" s="20">
        <v>2021</v>
      </c>
      <c r="I1192" s="165" t="s">
        <v>3748</v>
      </c>
      <c r="J1192" s="4"/>
    </row>
    <row r="1193" spans="1:10" ht="56.25">
      <c r="A1193" s="7">
        <v>1192</v>
      </c>
      <c r="B1193" s="147" t="s">
        <v>3706</v>
      </c>
      <c r="C1193" s="112" t="s">
        <v>3707</v>
      </c>
      <c r="D1193" s="91" t="s">
        <v>3749</v>
      </c>
      <c r="E1193" s="91" t="s">
        <v>3750</v>
      </c>
      <c r="F1193" s="54" t="s">
        <v>3751</v>
      </c>
      <c r="G1193" s="45" t="s">
        <v>189</v>
      </c>
      <c r="H1193" s="20">
        <v>2022</v>
      </c>
      <c r="I1193" s="165" t="s">
        <v>3752</v>
      </c>
      <c r="J1193" s="4"/>
    </row>
    <row r="1194" spans="1:10" ht="56.25">
      <c r="A1194" s="7">
        <v>1193</v>
      </c>
      <c r="B1194" s="147" t="s">
        <v>3706</v>
      </c>
      <c r="C1194" s="112" t="s">
        <v>3707</v>
      </c>
      <c r="D1194" s="91" t="s">
        <v>3753</v>
      </c>
      <c r="E1194" s="91" t="s">
        <v>3733</v>
      </c>
      <c r="F1194" s="54" t="s">
        <v>3754</v>
      </c>
      <c r="G1194" s="45" t="s">
        <v>189</v>
      </c>
      <c r="H1194" s="20">
        <v>2022</v>
      </c>
      <c r="I1194" s="165" t="s">
        <v>3755</v>
      </c>
      <c r="J1194" s="4"/>
    </row>
    <row r="1195" spans="1:10" ht="45">
      <c r="A1195" s="7">
        <v>1194</v>
      </c>
      <c r="B1195" s="147" t="s">
        <v>3706</v>
      </c>
      <c r="C1195" s="112" t="s">
        <v>3707</v>
      </c>
      <c r="D1195" s="91" t="s">
        <v>3756</v>
      </c>
      <c r="E1195" s="91" t="s">
        <v>3757</v>
      </c>
      <c r="F1195" s="54" t="s">
        <v>3758</v>
      </c>
      <c r="G1195" s="91" t="s">
        <v>215</v>
      </c>
      <c r="H1195" s="20">
        <v>2023</v>
      </c>
      <c r="I1195" s="165" t="s">
        <v>3759</v>
      </c>
      <c r="J1195" s="4"/>
    </row>
    <row r="1196" spans="1:10" ht="67.5">
      <c r="A1196" s="7">
        <v>1195</v>
      </c>
      <c r="B1196" s="147" t="s">
        <v>3706</v>
      </c>
      <c r="C1196" s="91" t="s">
        <v>3707</v>
      </c>
      <c r="D1196" s="91" t="s">
        <v>3760</v>
      </c>
      <c r="E1196" s="91" t="s">
        <v>3717</v>
      </c>
      <c r="F1196" s="54" t="s">
        <v>3761</v>
      </c>
      <c r="G1196" s="45" t="s">
        <v>219</v>
      </c>
      <c r="H1196" s="20">
        <v>2023</v>
      </c>
      <c r="I1196" s="169" t="s">
        <v>3762</v>
      </c>
      <c r="J1196" s="4"/>
    </row>
    <row r="1197" spans="1:10" ht="51">
      <c r="A1197" s="7">
        <v>1196</v>
      </c>
      <c r="B1197" s="147" t="s">
        <v>3706</v>
      </c>
      <c r="C1197" s="91" t="s">
        <v>3763</v>
      </c>
      <c r="D1197" s="91" t="s">
        <v>3764</v>
      </c>
      <c r="E1197" s="91" t="s">
        <v>3765</v>
      </c>
      <c r="F1197" s="54" t="s">
        <v>3766</v>
      </c>
      <c r="G1197" s="91" t="s">
        <v>501</v>
      </c>
      <c r="H1197" s="20">
        <v>2019</v>
      </c>
      <c r="I1197" s="165" t="s">
        <v>3767</v>
      </c>
      <c r="J1197" s="4"/>
    </row>
    <row r="1198" spans="1:10" ht="114.75">
      <c r="A1198" s="7">
        <v>1197</v>
      </c>
      <c r="B1198" s="147" t="s">
        <v>3706</v>
      </c>
      <c r="C1198" s="91" t="s">
        <v>3763</v>
      </c>
      <c r="D1198" s="91" t="s">
        <v>3768</v>
      </c>
      <c r="E1198" s="91" t="s">
        <v>3769</v>
      </c>
      <c r="F1198" s="54" t="s">
        <v>3770</v>
      </c>
      <c r="G1198" s="45" t="s">
        <v>189</v>
      </c>
      <c r="H1198" s="20">
        <v>2022</v>
      </c>
      <c r="I1198" s="165" t="s">
        <v>3771</v>
      </c>
      <c r="J1198" s="4"/>
    </row>
    <row r="1199" spans="1:10" ht="114.75">
      <c r="A1199" s="7">
        <v>1198</v>
      </c>
      <c r="B1199" s="147" t="s">
        <v>3706</v>
      </c>
      <c r="C1199" s="91" t="s">
        <v>3763</v>
      </c>
      <c r="D1199" s="91" t="s">
        <v>3772</v>
      </c>
      <c r="E1199" s="91" t="s">
        <v>3773</v>
      </c>
      <c r="F1199" s="54" t="s">
        <v>3774</v>
      </c>
      <c r="G1199" s="45" t="s">
        <v>189</v>
      </c>
      <c r="H1199" s="20">
        <v>2022</v>
      </c>
      <c r="I1199" s="165" t="s">
        <v>3775</v>
      </c>
      <c r="J1199" s="4"/>
    </row>
    <row r="1200" spans="1:10" ht="56.25">
      <c r="A1200" s="7">
        <v>1199</v>
      </c>
      <c r="B1200" s="147" t="s">
        <v>3706</v>
      </c>
      <c r="C1200" s="91" t="s">
        <v>3763</v>
      </c>
      <c r="D1200" s="91" t="s">
        <v>3776</v>
      </c>
      <c r="E1200" s="91" t="s">
        <v>3777</v>
      </c>
      <c r="F1200" s="54" t="s">
        <v>3778</v>
      </c>
      <c r="G1200" s="45" t="s">
        <v>189</v>
      </c>
      <c r="H1200" s="20">
        <v>2022</v>
      </c>
      <c r="I1200" s="165" t="s">
        <v>3779</v>
      </c>
      <c r="J1200" s="4"/>
    </row>
    <row r="1201" spans="1:10" ht="114.75">
      <c r="A1201" s="7">
        <v>1200</v>
      </c>
      <c r="B1201" s="147" t="s">
        <v>3706</v>
      </c>
      <c r="C1201" s="91" t="s">
        <v>3763</v>
      </c>
      <c r="D1201" s="91" t="s">
        <v>3780</v>
      </c>
      <c r="E1201" s="91" t="s">
        <v>3781</v>
      </c>
      <c r="F1201" s="54" t="s">
        <v>3782</v>
      </c>
      <c r="G1201" s="45" t="s">
        <v>189</v>
      </c>
      <c r="H1201" s="20">
        <v>2022</v>
      </c>
      <c r="I1201" s="165" t="s">
        <v>3783</v>
      </c>
      <c r="J1201" s="4"/>
    </row>
    <row r="1202" spans="1:10" ht="114.75">
      <c r="A1202" s="7">
        <v>1201</v>
      </c>
      <c r="B1202" s="147" t="s">
        <v>3706</v>
      </c>
      <c r="C1202" s="91" t="s">
        <v>3763</v>
      </c>
      <c r="D1202" s="91" t="s">
        <v>3784</v>
      </c>
      <c r="E1202" s="91" t="s">
        <v>3777</v>
      </c>
      <c r="F1202" s="54" t="s">
        <v>3785</v>
      </c>
      <c r="G1202" s="91" t="s">
        <v>215</v>
      </c>
      <c r="H1202" s="20">
        <v>2023</v>
      </c>
      <c r="I1202" s="165" t="s">
        <v>3786</v>
      </c>
      <c r="J1202" s="4"/>
    </row>
    <row r="1203" spans="1:10" ht="101.25">
      <c r="A1203" s="7">
        <v>1202</v>
      </c>
      <c r="B1203" s="147" t="s">
        <v>3706</v>
      </c>
      <c r="C1203" s="91" t="s">
        <v>3763</v>
      </c>
      <c r="D1203" s="91" t="s">
        <v>3787</v>
      </c>
      <c r="E1203" s="91" t="s">
        <v>3788</v>
      </c>
      <c r="F1203" s="54" t="s">
        <v>3789</v>
      </c>
      <c r="G1203" s="91" t="s">
        <v>215</v>
      </c>
      <c r="H1203" s="20">
        <v>2023</v>
      </c>
      <c r="I1203" s="165" t="s">
        <v>3790</v>
      </c>
      <c r="J1203" s="4"/>
    </row>
    <row r="1204" spans="1:10" ht="102">
      <c r="A1204" s="7">
        <v>1203</v>
      </c>
      <c r="B1204" s="147" t="s">
        <v>3706</v>
      </c>
      <c r="C1204" s="91" t="s">
        <v>3763</v>
      </c>
      <c r="D1204" s="91" t="s">
        <v>2387</v>
      </c>
      <c r="E1204" s="91" t="s">
        <v>3791</v>
      </c>
      <c r="F1204" s="54" t="s">
        <v>3792</v>
      </c>
      <c r="G1204" s="91" t="s">
        <v>215</v>
      </c>
      <c r="H1204" s="20">
        <v>2023</v>
      </c>
      <c r="I1204" s="165" t="s">
        <v>3793</v>
      </c>
      <c r="J1204" s="4"/>
    </row>
    <row r="1205" spans="1:10" ht="67.5">
      <c r="A1205" s="7">
        <v>1204</v>
      </c>
      <c r="B1205" s="147" t="s">
        <v>3706</v>
      </c>
      <c r="C1205" s="91" t="s">
        <v>3763</v>
      </c>
      <c r="D1205" s="91" t="s">
        <v>3794</v>
      </c>
      <c r="E1205" s="91" t="s">
        <v>3795</v>
      </c>
      <c r="F1205" s="54" t="s">
        <v>3796</v>
      </c>
      <c r="G1205" s="91" t="s">
        <v>215</v>
      </c>
      <c r="H1205" s="20">
        <v>2023</v>
      </c>
      <c r="I1205" s="165" t="s">
        <v>3797</v>
      </c>
      <c r="J1205" s="4"/>
    </row>
    <row r="1206" spans="1:10" ht="78.75">
      <c r="A1206" s="7">
        <v>1205</v>
      </c>
      <c r="B1206" s="147" t="s">
        <v>3706</v>
      </c>
      <c r="C1206" s="91" t="s">
        <v>3763</v>
      </c>
      <c r="D1206" s="91" t="s">
        <v>3798</v>
      </c>
      <c r="E1206" s="91" t="s">
        <v>3788</v>
      </c>
      <c r="F1206" s="54" t="s">
        <v>3799</v>
      </c>
      <c r="G1206" s="45" t="s">
        <v>219</v>
      </c>
      <c r="H1206" s="20">
        <v>2023</v>
      </c>
      <c r="I1206" s="165" t="s">
        <v>3800</v>
      </c>
      <c r="J1206" s="4"/>
    </row>
    <row r="1207" spans="1:10" ht="56.25">
      <c r="A1207" s="7">
        <v>1206</v>
      </c>
      <c r="B1207" s="147" t="s">
        <v>3706</v>
      </c>
      <c r="C1207" s="91" t="s">
        <v>3763</v>
      </c>
      <c r="D1207" s="91" t="s">
        <v>3801</v>
      </c>
      <c r="E1207" s="91" t="s">
        <v>3802</v>
      </c>
      <c r="F1207" s="54" t="s">
        <v>3803</v>
      </c>
      <c r="G1207" s="45" t="s">
        <v>219</v>
      </c>
      <c r="H1207" s="20">
        <v>2023</v>
      </c>
      <c r="I1207" s="165" t="s">
        <v>3804</v>
      </c>
      <c r="J1207" s="4"/>
    </row>
    <row r="1208" spans="1:10" ht="102">
      <c r="A1208" s="7">
        <v>1207</v>
      </c>
      <c r="B1208" s="147" t="s">
        <v>3706</v>
      </c>
      <c r="C1208" s="91" t="s">
        <v>3763</v>
      </c>
      <c r="D1208" s="91" t="s">
        <v>3805</v>
      </c>
      <c r="E1208" s="91" t="s">
        <v>3806</v>
      </c>
      <c r="F1208" s="54" t="s">
        <v>3807</v>
      </c>
      <c r="G1208" s="45" t="s">
        <v>219</v>
      </c>
      <c r="H1208" s="20">
        <v>2023</v>
      </c>
      <c r="I1208" s="165" t="s">
        <v>3808</v>
      </c>
      <c r="J1208" s="4"/>
    </row>
    <row r="1209" spans="1:10" ht="114.75">
      <c r="A1209" s="7">
        <v>1208</v>
      </c>
      <c r="B1209" s="147" t="s">
        <v>3706</v>
      </c>
      <c r="C1209" s="91" t="s">
        <v>3763</v>
      </c>
      <c r="D1209" s="91" t="s">
        <v>3809</v>
      </c>
      <c r="E1209" s="91" t="s">
        <v>3791</v>
      </c>
      <c r="F1209" s="54" t="s">
        <v>3810</v>
      </c>
      <c r="G1209" s="45" t="s">
        <v>219</v>
      </c>
      <c r="H1209" s="20">
        <v>2023</v>
      </c>
      <c r="I1209" s="165" t="s">
        <v>3811</v>
      </c>
      <c r="J1209" s="4"/>
    </row>
    <row r="1210" spans="1:10" ht="114.75">
      <c r="A1210" s="7">
        <v>1209</v>
      </c>
      <c r="B1210" s="147" t="s">
        <v>3706</v>
      </c>
      <c r="C1210" s="91" t="s">
        <v>3763</v>
      </c>
      <c r="D1210" s="91" t="s">
        <v>3812</v>
      </c>
      <c r="E1210" s="91" t="s">
        <v>3769</v>
      </c>
      <c r="F1210" s="54" t="s">
        <v>3813</v>
      </c>
      <c r="G1210" s="45" t="s">
        <v>219</v>
      </c>
      <c r="H1210" s="20">
        <v>2023</v>
      </c>
      <c r="I1210" s="165" t="s">
        <v>3814</v>
      </c>
      <c r="J1210" s="4"/>
    </row>
    <row r="1211" spans="1:10" ht="47.25" customHeight="1">
      <c r="A1211" s="7">
        <v>1210</v>
      </c>
      <c r="B1211" s="147" t="s">
        <v>3706</v>
      </c>
      <c r="C1211" s="91" t="s">
        <v>3815</v>
      </c>
      <c r="D1211" s="91" t="s">
        <v>3816</v>
      </c>
      <c r="E1211" s="91" t="s">
        <v>3817</v>
      </c>
      <c r="F1211" s="54" t="s">
        <v>3818</v>
      </c>
      <c r="G1211" s="86" t="s">
        <v>121</v>
      </c>
      <c r="H1211" s="20">
        <v>2020</v>
      </c>
      <c r="I1211" s="165" t="s">
        <v>3819</v>
      </c>
      <c r="J1211" s="4"/>
    </row>
    <row r="1212" spans="1:10" ht="50.25" customHeight="1">
      <c r="A1212" s="7">
        <v>1211</v>
      </c>
      <c r="B1212" s="147" t="s">
        <v>3706</v>
      </c>
      <c r="C1212" s="107" t="s">
        <v>3815</v>
      </c>
      <c r="D1212" s="107" t="s">
        <v>3820</v>
      </c>
      <c r="E1212" s="88" t="s">
        <v>3821</v>
      </c>
      <c r="F1212" s="84" t="s">
        <v>3822</v>
      </c>
      <c r="G1212" s="86" t="s">
        <v>121</v>
      </c>
      <c r="H1212" s="41">
        <v>2020</v>
      </c>
      <c r="I1212" s="169" t="s">
        <v>3823</v>
      </c>
      <c r="J1212" s="4"/>
    </row>
    <row r="1213" spans="1:10" ht="78.75">
      <c r="A1213" s="7">
        <v>1212</v>
      </c>
      <c r="B1213" s="147" t="s">
        <v>3706</v>
      </c>
      <c r="C1213" s="91" t="s">
        <v>3815</v>
      </c>
      <c r="D1213" s="91" t="s">
        <v>3824</v>
      </c>
      <c r="E1213" s="91" t="s">
        <v>3825</v>
      </c>
      <c r="F1213" s="54" t="s">
        <v>3826</v>
      </c>
      <c r="G1213" s="91" t="s">
        <v>140</v>
      </c>
      <c r="H1213" s="20">
        <v>2020</v>
      </c>
      <c r="I1213" s="165" t="s">
        <v>3827</v>
      </c>
      <c r="J1213" s="4"/>
    </row>
    <row r="1214" spans="1:10" ht="90">
      <c r="A1214" s="7">
        <v>1213</v>
      </c>
      <c r="B1214" s="147" t="s">
        <v>3706</v>
      </c>
      <c r="C1214" s="91" t="s">
        <v>3815</v>
      </c>
      <c r="D1214" s="91" t="s">
        <v>3828</v>
      </c>
      <c r="E1214" s="91" t="s">
        <v>3829</v>
      </c>
      <c r="F1214" s="54" t="s">
        <v>2361</v>
      </c>
      <c r="G1214" s="91" t="s">
        <v>140</v>
      </c>
      <c r="H1214" s="20">
        <v>2020</v>
      </c>
      <c r="I1214" s="165" t="s">
        <v>3830</v>
      </c>
      <c r="J1214" s="4"/>
    </row>
    <row r="1215" spans="1:10" ht="101.25">
      <c r="A1215" s="7">
        <v>1214</v>
      </c>
      <c r="B1215" s="147" t="s">
        <v>3706</v>
      </c>
      <c r="C1215" s="91" t="s">
        <v>3815</v>
      </c>
      <c r="D1215" s="91" t="s">
        <v>3831</v>
      </c>
      <c r="E1215" s="91" t="s">
        <v>3821</v>
      </c>
      <c r="F1215" s="54" t="s">
        <v>3832</v>
      </c>
      <c r="G1215" s="91" t="s">
        <v>620</v>
      </c>
      <c r="H1215" s="20">
        <v>2021</v>
      </c>
      <c r="I1215" s="165" t="s">
        <v>3833</v>
      </c>
      <c r="J1215" s="4"/>
    </row>
    <row r="1216" spans="1:10" ht="78.75">
      <c r="A1216" s="7">
        <v>1215</v>
      </c>
      <c r="B1216" s="147" t="s">
        <v>3706</v>
      </c>
      <c r="C1216" s="114" t="s">
        <v>3834</v>
      </c>
      <c r="D1216" s="91" t="s">
        <v>3835</v>
      </c>
      <c r="E1216" s="91" t="s">
        <v>3836</v>
      </c>
      <c r="F1216" s="54" t="s">
        <v>3832</v>
      </c>
      <c r="G1216" s="91" t="s">
        <v>157</v>
      </c>
      <c r="H1216" s="20">
        <v>2021</v>
      </c>
      <c r="I1216" s="194" t="s">
        <v>3837</v>
      </c>
      <c r="J1216" s="4"/>
    </row>
    <row r="1217" spans="1:10" ht="31.5">
      <c r="A1217" s="7">
        <v>1216</v>
      </c>
      <c r="B1217" s="147" t="s">
        <v>3706</v>
      </c>
      <c r="C1217" s="91" t="s">
        <v>3815</v>
      </c>
      <c r="D1217" s="91" t="s">
        <v>3838</v>
      </c>
      <c r="E1217" s="91" t="s">
        <v>3817</v>
      </c>
      <c r="F1217" s="54" t="s">
        <v>3839</v>
      </c>
      <c r="G1217" s="45" t="s">
        <v>662</v>
      </c>
      <c r="H1217" s="20">
        <v>2022</v>
      </c>
      <c r="I1217" s="175" t="s">
        <v>3840</v>
      </c>
      <c r="J1217" s="4"/>
    </row>
    <row r="1218" spans="1:10" ht="94.5">
      <c r="A1218" s="7">
        <v>1217</v>
      </c>
      <c r="B1218" s="147" t="s">
        <v>3706</v>
      </c>
      <c r="C1218" s="91" t="s">
        <v>3815</v>
      </c>
      <c r="D1218" s="91" t="s">
        <v>3841</v>
      </c>
      <c r="E1218" s="91" t="s">
        <v>3842</v>
      </c>
      <c r="F1218" s="54" t="s">
        <v>3843</v>
      </c>
      <c r="G1218" s="91" t="s">
        <v>215</v>
      </c>
      <c r="H1218" s="20">
        <v>2023</v>
      </c>
      <c r="I1218" s="176" t="s">
        <v>3844</v>
      </c>
      <c r="J1218" s="4"/>
    </row>
    <row r="1219" spans="1:10" ht="67.5">
      <c r="A1219" s="7">
        <v>1218</v>
      </c>
      <c r="B1219" s="147" t="s">
        <v>3706</v>
      </c>
      <c r="C1219" s="114" t="s">
        <v>3834</v>
      </c>
      <c r="D1219" s="91" t="s">
        <v>3845</v>
      </c>
      <c r="E1219" s="91" t="s">
        <v>3836</v>
      </c>
      <c r="F1219" s="54" t="s">
        <v>3832</v>
      </c>
      <c r="G1219" s="91" t="s">
        <v>215</v>
      </c>
      <c r="H1219" s="20">
        <v>2023</v>
      </c>
      <c r="I1219" s="176" t="s">
        <v>3846</v>
      </c>
      <c r="J1219" s="4"/>
    </row>
    <row r="1220" spans="1:10" ht="90">
      <c r="A1220" s="7">
        <v>1219</v>
      </c>
      <c r="B1220" s="147" t="s">
        <v>3706</v>
      </c>
      <c r="C1220" s="91" t="s">
        <v>3815</v>
      </c>
      <c r="D1220" s="91" t="s">
        <v>3847</v>
      </c>
      <c r="E1220" s="91" t="s">
        <v>3821</v>
      </c>
      <c r="F1220" s="54" t="s">
        <v>3822</v>
      </c>
      <c r="G1220" s="91" t="s">
        <v>215</v>
      </c>
      <c r="H1220" s="20">
        <v>2023</v>
      </c>
      <c r="I1220" s="176" t="s">
        <v>3848</v>
      </c>
      <c r="J1220" s="4"/>
    </row>
    <row r="1221" spans="1:10" ht="67.5">
      <c r="A1221" s="7">
        <v>1220</v>
      </c>
      <c r="B1221" s="147" t="s">
        <v>3706</v>
      </c>
      <c r="C1221" s="91" t="s">
        <v>3815</v>
      </c>
      <c r="D1221" s="91" t="s">
        <v>3849</v>
      </c>
      <c r="E1221" s="91" t="s">
        <v>3850</v>
      </c>
      <c r="F1221" s="54" t="s">
        <v>3851</v>
      </c>
      <c r="G1221" s="91" t="s">
        <v>215</v>
      </c>
      <c r="H1221" s="20">
        <v>2023</v>
      </c>
      <c r="I1221" s="176" t="s">
        <v>3852</v>
      </c>
      <c r="J1221" s="4"/>
    </row>
    <row r="1222" spans="1:10" ht="57">
      <c r="A1222" s="7">
        <v>1221</v>
      </c>
      <c r="B1222" s="147" t="s">
        <v>3706</v>
      </c>
      <c r="C1222" s="91" t="s">
        <v>3815</v>
      </c>
      <c r="D1222" s="91" t="s">
        <v>522</v>
      </c>
      <c r="E1222" s="91" t="s">
        <v>3853</v>
      </c>
      <c r="F1222" s="54" t="s">
        <v>3854</v>
      </c>
      <c r="G1222" s="91" t="s">
        <v>215</v>
      </c>
      <c r="H1222" s="20">
        <v>2023</v>
      </c>
      <c r="I1222" s="170" t="s">
        <v>3855</v>
      </c>
      <c r="J1222" s="4"/>
    </row>
    <row r="1223" spans="1:10" ht="67.5">
      <c r="A1223" s="7">
        <v>1222</v>
      </c>
      <c r="B1223" s="147" t="s">
        <v>3706</v>
      </c>
      <c r="C1223" s="91" t="s">
        <v>3815</v>
      </c>
      <c r="D1223" s="91" t="s">
        <v>3856</v>
      </c>
      <c r="E1223" s="91" t="s">
        <v>3857</v>
      </c>
      <c r="F1223" s="54" t="s">
        <v>3858</v>
      </c>
      <c r="G1223" s="91" t="s">
        <v>215</v>
      </c>
      <c r="H1223" s="20">
        <v>2023</v>
      </c>
      <c r="I1223" s="165" t="s">
        <v>3859</v>
      </c>
      <c r="J1223" s="4"/>
    </row>
    <row r="1224" spans="1:10" ht="56.25">
      <c r="A1224" s="7">
        <v>1223</v>
      </c>
      <c r="B1224" s="147" t="s">
        <v>3706</v>
      </c>
      <c r="C1224" s="91" t="s">
        <v>3815</v>
      </c>
      <c r="D1224" s="91" t="s">
        <v>3860</v>
      </c>
      <c r="E1224" s="91" t="s">
        <v>3850</v>
      </c>
      <c r="F1224" s="54" t="s">
        <v>3861</v>
      </c>
      <c r="G1224" s="45" t="s">
        <v>219</v>
      </c>
      <c r="H1224" s="20">
        <v>2023</v>
      </c>
      <c r="I1224" s="165" t="s">
        <v>3862</v>
      </c>
      <c r="J1224" s="4"/>
    </row>
    <row r="1225" spans="1:10" ht="63">
      <c r="A1225" s="7">
        <v>1224</v>
      </c>
      <c r="B1225" s="147" t="s">
        <v>3706</v>
      </c>
      <c r="C1225" s="91" t="s">
        <v>3815</v>
      </c>
      <c r="D1225" s="91" t="s">
        <v>3863</v>
      </c>
      <c r="E1225" s="91" t="s">
        <v>3864</v>
      </c>
      <c r="F1225" s="54" t="s">
        <v>3865</v>
      </c>
      <c r="G1225" s="45" t="s">
        <v>219</v>
      </c>
      <c r="H1225" s="20">
        <v>2023</v>
      </c>
      <c r="I1225" s="165" t="s">
        <v>3866</v>
      </c>
      <c r="J1225" s="4"/>
    </row>
    <row r="1226" spans="1:10" ht="94.5">
      <c r="A1226" s="7">
        <v>1225</v>
      </c>
      <c r="B1226" s="147" t="s">
        <v>3706</v>
      </c>
      <c r="C1226" s="91" t="s">
        <v>3815</v>
      </c>
      <c r="D1226" s="91" t="s">
        <v>3867</v>
      </c>
      <c r="E1226" s="91" t="s">
        <v>3817</v>
      </c>
      <c r="F1226" s="54" t="s">
        <v>3839</v>
      </c>
      <c r="G1226" s="45" t="s">
        <v>219</v>
      </c>
      <c r="H1226" s="20">
        <v>2023</v>
      </c>
      <c r="I1226" s="165" t="s">
        <v>3868</v>
      </c>
      <c r="J1226" s="4"/>
    </row>
    <row r="1227" spans="1:10" ht="78.75">
      <c r="A1227" s="7">
        <v>1226</v>
      </c>
      <c r="B1227" s="147" t="s">
        <v>3706</v>
      </c>
      <c r="C1227" s="114" t="s">
        <v>3834</v>
      </c>
      <c r="D1227" s="91" t="s">
        <v>3869</v>
      </c>
      <c r="E1227" s="91" t="s">
        <v>3870</v>
      </c>
      <c r="F1227" s="54" t="s">
        <v>3871</v>
      </c>
      <c r="G1227" s="45" t="s">
        <v>219</v>
      </c>
      <c r="H1227" s="20">
        <v>2023</v>
      </c>
      <c r="I1227" s="165" t="s">
        <v>3872</v>
      </c>
      <c r="J1227" s="4"/>
    </row>
    <row r="1228" spans="1:10" ht="49.5" customHeight="1">
      <c r="A1228" s="7">
        <v>1227</v>
      </c>
      <c r="B1228" s="147" t="s">
        <v>3706</v>
      </c>
      <c r="C1228" s="114" t="s">
        <v>3834</v>
      </c>
      <c r="D1228" s="186" t="s">
        <v>3873</v>
      </c>
      <c r="E1228" s="91" t="s">
        <v>3817</v>
      </c>
      <c r="F1228" s="54" t="s">
        <v>3839</v>
      </c>
      <c r="G1228" s="45" t="s">
        <v>571</v>
      </c>
      <c r="H1228" s="20">
        <v>2023</v>
      </c>
      <c r="I1228" s="165" t="s">
        <v>3874</v>
      </c>
      <c r="J1228" s="4"/>
    </row>
    <row r="1229" spans="1:10" ht="67.5">
      <c r="A1229" s="7">
        <v>1228</v>
      </c>
      <c r="B1229" s="147" t="s">
        <v>3706</v>
      </c>
      <c r="C1229" s="91" t="s">
        <v>3875</v>
      </c>
      <c r="D1229" s="91" t="s">
        <v>3876</v>
      </c>
      <c r="E1229" s="91" t="s">
        <v>3877</v>
      </c>
      <c r="F1229" s="54" t="s">
        <v>3878</v>
      </c>
      <c r="G1229" s="91" t="s">
        <v>140</v>
      </c>
      <c r="H1229" s="20">
        <v>2020</v>
      </c>
      <c r="I1229" s="165" t="s">
        <v>3879</v>
      </c>
      <c r="J1229" s="4"/>
    </row>
    <row r="1230" spans="1:10" ht="56.25">
      <c r="A1230" s="7">
        <v>1229</v>
      </c>
      <c r="B1230" s="147" t="s">
        <v>3706</v>
      </c>
      <c r="C1230" s="91" t="s">
        <v>3875</v>
      </c>
      <c r="D1230" s="91" t="s">
        <v>3880</v>
      </c>
      <c r="E1230" s="91" t="s">
        <v>3881</v>
      </c>
      <c r="F1230" s="54" t="s">
        <v>3882</v>
      </c>
      <c r="G1230" s="91" t="s">
        <v>140</v>
      </c>
      <c r="H1230" s="20">
        <v>2020</v>
      </c>
      <c r="I1230" s="165" t="s">
        <v>3883</v>
      </c>
      <c r="J1230" s="4"/>
    </row>
    <row r="1231" spans="1:10" ht="56.25">
      <c r="A1231" s="7">
        <v>1230</v>
      </c>
      <c r="B1231" s="147" t="s">
        <v>3706</v>
      </c>
      <c r="C1231" s="91" t="s">
        <v>3875</v>
      </c>
      <c r="D1231" s="91" t="s">
        <v>3884</v>
      </c>
      <c r="E1231" s="91" t="s">
        <v>3885</v>
      </c>
      <c r="F1231" s="54" t="s">
        <v>3886</v>
      </c>
      <c r="G1231" s="91" t="s">
        <v>140</v>
      </c>
      <c r="H1231" s="20">
        <v>2020</v>
      </c>
      <c r="I1231" s="165" t="s">
        <v>3887</v>
      </c>
      <c r="J1231" s="4"/>
    </row>
    <row r="1232" spans="1:10" ht="63">
      <c r="A1232" s="7">
        <v>1231</v>
      </c>
      <c r="B1232" s="147" t="s">
        <v>3706</v>
      </c>
      <c r="C1232" s="91" t="s">
        <v>3875</v>
      </c>
      <c r="D1232" s="91" t="s">
        <v>3888</v>
      </c>
      <c r="E1232" s="91" t="s">
        <v>3889</v>
      </c>
      <c r="F1232" s="54" t="s">
        <v>3890</v>
      </c>
      <c r="G1232" s="91" t="s">
        <v>140</v>
      </c>
      <c r="H1232" s="20">
        <v>2020</v>
      </c>
      <c r="I1232" s="165" t="s">
        <v>3891</v>
      </c>
      <c r="J1232" s="4"/>
    </row>
    <row r="1233" spans="1:10" ht="56.25">
      <c r="A1233" s="7">
        <v>1232</v>
      </c>
      <c r="B1233" s="147" t="s">
        <v>3706</v>
      </c>
      <c r="C1233" s="91" t="s">
        <v>3875</v>
      </c>
      <c r="D1233" s="91" t="s">
        <v>3892</v>
      </c>
      <c r="E1233" s="91" t="s">
        <v>3893</v>
      </c>
      <c r="F1233" s="54" t="s">
        <v>3894</v>
      </c>
      <c r="G1233" s="45" t="s">
        <v>140</v>
      </c>
      <c r="H1233" s="20">
        <v>2020</v>
      </c>
      <c r="I1233" s="165" t="s">
        <v>3895</v>
      </c>
      <c r="J1233" s="4"/>
    </row>
    <row r="1234" spans="1:10" ht="78.75">
      <c r="A1234" s="7">
        <v>1233</v>
      </c>
      <c r="B1234" s="147" t="s">
        <v>3706</v>
      </c>
      <c r="C1234" s="91" t="s">
        <v>3875</v>
      </c>
      <c r="D1234" s="91" t="s">
        <v>3896</v>
      </c>
      <c r="E1234" s="91" t="s">
        <v>3897</v>
      </c>
      <c r="F1234" s="54" t="s">
        <v>3898</v>
      </c>
      <c r="G1234" s="91" t="s">
        <v>1031</v>
      </c>
      <c r="H1234" s="20">
        <v>2021</v>
      </c>
      <c r="I1234" s="165" t="s">
        <v>3899</v>
      </c>
      <c r="J1234" s="4"/>
    </row>
    <row r="1235" spans="1:10" ht="78.75">
      <c r="A1235" s="7">
        <v>1234</v>
      </c>
      <c r="B1235" s="147" t="s">
        <v>3706</v>
      </c>
      <c r="C1235" s="91" t="s">
        <v>3875</v>
      </c>
      <c r="D1235" s="91" t="s">
        <v>3900</v>
      </c>
      <c r="E1235" s="91" t="s">
        <v>3901</v>
      </c>
      <c r="F1235" s="54" t="s">
        <v>3902</v>
      </c>
      <c r="G1235" s="91" t="s">
        <v>1031</v>
      </c>
      <c r="H1235" s="20">
        <v>2021</v>
      </c>
      <c r="I1235" s="165" t="s">
        <v>3903</v>
      </c>
      <c r="J1235" s="4"/>
    </row>
    <row r="1236" spans="1:10" ht="63">
      <c r="A1236" s="7">
        <v>1235</v>
      </c>
      <c r="B1236" s="147" t="s">
        <v>3706</v>
      </c>
      <c r="C1236" s="91" t="s">
        <v>3875</v>
      </c>
      <c r="D1236" s="91" t="s">
        <v>3904</v>
      </c>
      <c r="E1236" s="91" t="s">
        <v>3905</v>
      </c>
      <c r="F1236" s="54" t="s">
        <v>3906</v>
      </c>
      <c r="G1236" s="91" t="s">
        <v>157</v>
      </c>
      <c r="H1236" s="20">
        <v>2021</v>
      </c>
      <c r="I1236" s="165" t="s">
        <v>3907</v>
      </c>
      <c r="J1236" s="4"/>
    </row>
    <row r="1237" spans="1:10" ht="56.25">
      <c r="A1237" s="7">
        <v>1236</v>
      </c>
      <c r="B1237" s="147" t="s">
        <v>3706</v>
      </c>
      <c r="C1237" s="91" t="s">
        <v>3875</v>
      </c>
      <c r="D1237" s="91" t="s">
        <v>3908</v>
      </c>
      <c r="E1237" s="91" t="s">
        <v>3909</v>
      </c>
      <c r="F1237" s="54" t="s">
        <v>3906</v>
      </c>
      <c r="G1237" s="45" t="s">
        <v>662</v>
      </c>
      <c r="H1237" s="20">
        <v>2022</v>
      </c>
      <c r="I1237" s="165" t="s">
        <v>3910</v>
      </c>
      <c r="J1237" s="4"/>
    </row>
    <row r="1238" spans="1:10" ht="56.25">
      <c r="A1238" s="7">
        <v>1237</v>
      </c>
      <c r="B1238" s="147" t="s">
        <v>3706</v>
      </c>
      <c r="C1238" s="91" t="s">
        <v>3875</v>
      </c>
      <c r="D1238" s="91" t="s">
        <v>3911</v>
      </c>
      <c r="E1238" s="91" t="s">
        <v>3912</v>
      </c>
      <c r="F1238" s="54" t="s">
        <v>3913</v>
      </c>
      <c r="G1238" s="45" t="s">
        <v>662</v>
      </c>
      <c r="H1238" s="20">
        <v>2022</v>
      </c>
      <c r="I1238" s="165" t="s">
        <v>3914</v>
      </c>
      <c r="J1238" s="4"/>
    </row>
    <row r="1239" spans="1:10" ht="45">
      <c r="A1239" s="7">
        <v>1238</v>
      </c>
      <c r="B1239" s="147" t="s">
        <v>3706</v>
      </c>
      <c r="C1239" s="91" t="s">
        <v>3875</v>
      </c>
      <c r="D1239" s="91" t="s">
        <v>3915</v>
      </c>
      <c r="E1239" s="91" t="s">
        <v>3916</v>
      </c>
      <c r="F1239" s="54" t="s">
        <v>3917</v>
      </c>
      <c r="G1239" s="45" t="s">
        <v>662</v>
      </c>
      <c r="H1239" s="20">
        <v>2022</v>
      </c>
      <c r="I1239" s="165" t="s">
        <v>3918</v>
      </c>
      <c r="J1239" s="4"/>
    </row>
    <row r="1240" spans="1:10" ht="45">
      <c r="A1240" s="7">
        <v>1239</v>
      </c>
      <c r="B1240" s="147" t="s">
        <v>3706</v>
      </c>
      <c r="C1240" s="91" t="s">
        <v>3875</v>
      </c>
      <c r="D1240" s="91" t="s">
        <v>3919</v>
      </c>
      <c r="E1240" s="91" t="s">
        <v>3920</v>
      </c>
      <c r="F1240" s="54" t="s">
        <v>3917</v>
      </c>
      <c r="G1240" s="45" t="s">
        <v>662</v>
      </c>
      <c r="H1240" s="20">
        <v>2022</v>
      </c>
      <c r="I1240" s="165" t="s">
        <v>3921</v>
      </c>
      <c r="J1240" s="4"/>
    </row>
    <row r="1241" spans="1:10" ht="56.25">
      <c r="A1241" s="7">
        <v>1240</v>
      </c>
      <c r="B1241" s="147" t="s">
        <v>3706</v>
      </c>
      <c r="C1241" s="91" t="s">
        <v>3875</v>
      </c>
      <c r="D1241" s="91" t="s">
        <v>3922</v>
      </c>
      <c r="E1241" s="91" t="s">
        <v>3923</v>
      </c>
      <c r="F1241" s="54" t="s">
        <v>3906</v>
      </c>
      <c r="G1241" s="45" t="s">
        <v>662</v>
      </c>
      <c r="H1241" s="20">
        <v>2022</v>
      </c>
      <c r="I1241" s="165" t="s">
        <v>3924</v>
      </c>
      <c r="J1241" s="4"/>
    </row>
    <row r="1242" spans="1:10" ht="56.25">
      <c r="A1242" s="7">
        <v>1241</v>
      </c>
      <c r="B1242" s="147" t="s">
        <v>3706</v>
      </c>
      <c r="C1242" s="91" t="s">
        <v>3875</v>
      </c>
      <c r="D1242" s="91" t="s">
        <v>3925</v>
      </c>
      <c r="E1242" s="91" t="s">
        <v>3926</v>
      </c>
      <c r="F1242" s="54" t="s">
        <v>3927</v>
      </c>
      <c r="G1242" s="45" t="s">
        <v>662</v>
      </c>
      <c r="H1242" s="20">
        <v>2022</v>
      </c>
      <c r="I1242" s="165" t="s">
        <v>3928</v>
      </c>
      <c r="J1242" s="4"/>
    </row>
    <row r="1243" spans="1:10" ht="45">
      <c r="A1243" s="7">
        <v>1242</v>
      </c>
      <c r="B1243" s="147" t="s">
        <v>3706</v>
      </c>
      <c r="C1243" s="91" t="s">
        <v>3875</v>
      </c>
      <c r="D1243" s="91" t="s">
        <v>3929</v>
      </c>
      <c r="E1243" s="91" t="s">
        <v>1344</v>
      </c>
      <c r="F1243" s="54" t="s">
        <v>3930</v>
      </c>
      <c r="G1243" s="45" t="s">
        <v>189</v>
      </c>
      <c r="H1243" s="20">
        <v>2022</v>
      </c>
      <c r="I1243" s="165" t="s">
        <v>3931</v>
      </c>
      <c r="J1243" s="4"/>
    </row>
    <row r="1244" spans="1:10" ht="63">
      <c r="A1244" s="7">
        <v>1243</v>
      </c>
      <c r="B1244" s="147" t="s">
        <v>3706</v>
      </c>
      <c r="C1244" s="91" t="s">
        <v>3875</v>
      </c>
      <c r="D1244" s="91" t="s">
        <v>3932</v>
      </c>
      <c r="E1244" s="91" t="s">
        <v>3885</v>
      </c>
      <c r="F1244" s="54" t="s">
        <v>3933</v>
      </c>
      <c r="G1244" s="91" t="s">
        <v>436</v>
      </c>
      <c r="H1244" s="20">
        <v>2022</v>
      </c>
      <c r="I1244" s="165" t="s">
        <v>3934</v>
      </c>
      <c r="J1244" s="4"/>
    </row>
    <row r="1245" spans="1:10" ht="63">
      <c r="A1245" s="7">
        <v>1244</v>
      </c>
      <c r="B1245" s="147" t="s">
        <v>3706</v>
      </c>
      <c r="C1245" s="91" t="s">
        <v>3875</v>
      </c>
      <c r="D1245" s="91" t="s">
        <v>3935</v>
      </c>
      <c r="E1245" s="91" t="s">
        <v>3936</v>
      </c>
      <c r="F1245" s="54" t="s">
        <v>3927</v>
      </c>
      <c r="G1245" s="91" t="s">
        <v>436</v>
      </c>
      <c r="H1245" s="20">
        <v>2022</v>
      </c>
      <c r="I1245" s="165" t="s">
        <v>3937</v>
      </c>
      <c r="J1245" s="4"/>
    </row>
    <row r="1246" spans="1:10" ht="63">
      <c r="A1246" s="7">
        <v>1245</v>
      </c>
      <c r="B1246" s="147" t="s">
        <v>3706</v>
      </c>
      <c r="C1246" s="91" t="s">
        <v>3875</v>
      </c>
      <c r="D1246" s="91" t="s">
        <v>3938</v>
      </c>
      <c r="E1246" s="91" t="s">
        <v>3939</v>
      </c>
      <c r="F1246" s="54" t="s">
        <v>3940</v>
      </c>
      <c r="G1246" s="91" t="s">
        <v>215</v>
      </c>
      <c r="H1246" s="20">
        <v>2023</v>
      </c>
      <c r="I1246" s="165" t="s">
        <v>3941</v>
      </c>
      <c r="J1246" s="4"/>
    </row>
    <row r="1247" spans="1:10" ht="78.75">
      <c r="A1247" s="7">
        <v>1246</v>
      </c>
      <c r="B1247" s="147" t="s">
        <v>3706</v>
      </c>
      <c r="C1247" s="91" t="s">
        <v>3875</v>
      </c>
      <c r="D1247" s="91" t="s">
        <v>3942</v>
      </c>
      <c r="E1247" s="91" t="s">
        <v>3943</v>
      </c>
      <c r="F1247" s="54" t="s">
        <v>3944</v>
      </c>
      <c r="G1247" s="91" t="s">
        <v>215</v>
      </c>
      <c r="H1247" s="20">
        <v>2023</v>
      </c>
      <c r="I1247" s="165" t="s">
        <v>3945</v>
      </c>
      <c r="J1247" s="4"/>
    </row>
    <row r="1248" spans="1:10" ht="67.5">
      <c r="A1248" s="7">
        <v>1247</v>
      </c>
      <c r="B1248" s="147" t="s">
        <v>3706</v>
      </c>
      <c r="C1248" s="91" t="s">
        <v>3875</v>
      </c>
      <c r="D1248" s="91" t="s">
        <v>3946</v>
      </c>
      <c r="E1248" s="91" t="s">
        <v>3916</v>
      </c>
      <c r="F1248" s="54" t="s">
        <v>3947</v>
      </c>
      <c r="G1248" s="91" t="s">
        <v>215</v>
      </c>
      <c r="H1248" s="20">
        <v>2023</v>
      </c>
      <c r="I1248" s="165" t="s">
        <v>3948</v>
      </c>
      <c r="J1248" s="4"/>
    </row>
    <row r="1249" spans="1:10" ht="157.5">
      <c r="A1249" s="7">
        <v>1248</v>
      </c>
      <c r="B1249" s="147" t="s">
        <v>3706</v>
      </c>
      <c r="C1249" s="91" t="s">
        <v>3875</v>
      </c>
      <c r="D1249" s="91" t="s">
        <v>3949</v>
      </c>
      <c r="E1249" s="91" t="s">
        <v>3950</v>
      </c>
      <c r="F1249" s="54" t="s">
        <v>3947</v>
      </c>
      <c r="G1249" s="91" t="s">
        <v>215</v>
      </c>
      <c r="H1249" s="20">
        <v>2023</v>
      </c>
      <c r="I1249" s="165" t="s">
        <v>3951</v>
      </c>
      <c r="J1249" s="4"/>
    </row>
    <row r="1250" spans="1:10" ht="45">
      <c r="A1250" s="7">
        <v>1249</v>
      </c>
      <c r="B1250" s="147" t="s">
        <v>3706</v>
      </c>
      <c r="C1250" s="91" t="s">
        <v>3875</v>
      </c>
      <c r="D1250" s="91" t="s">
        <v>3952</v>
      </c>
      <c r="E1250" s="91" t="s">
        <v>1344</v>
      </c>
      <c r="F1250" s="54" t="s">
        <v>3953</v>
      </c>
      <c r="G1250" s="91" t="s">
        <v>215</v>
      </c>
      <c r="H1250" s="20">
        <v>2023</v>
      </c>
      <c r="I1250" s="165" t="s">
        <v>3954</v>
      </c>
      <c r="J1250" s="4"/>
    </row>
    <row r="1251" spans="1:10" ht="56.25">
      <c r="A1251" s="7">
        <v>1250</v>
      </c>
      <c r="B1251" s="147" t="s">
        <v>3706</v>
      </c>
      <c r="C1251" s="91" t="s">
        <v>3875</v>
      </c>
      <c r="D1251" s="107" t="s">
        <v>3955</v>
      </c>
      <c r="E1251" s="107" t="s">
        <v>3926</v>
      </c>
      <c r="F1251" s="54" t="s">
        <v>3947</v>
      </c>
      <c r="G1251" s="45" t="s">
        <v>219</v>
      </c>
      <c r="H1251" s="20">
        <v>2023</v>
      </c>
      <c r="I1251" s="165" t="s">
        <v>3956</v>
      </c>
      <c r="J1251" s="4"/>
    </row>
    <row r="1252" spans="1:10" ht="78.75">
      <c r="A1252" s="7">
        <v>1251</v>
      </c>
      <c r="B1252" s="147" t="s">
        <v>3706</v>
      </c>
      <c r="C1252" s="91" t="s">
        <v>3875</v>
      </c>
      <c r="D1252" s="109" t="s">
        <v>3957</v>
      </c>
      <c r="E1252" s="90" t="s">
        <v>3958</v>
      </c>
      <c r="F1252" s="80" t="s">
        <v>3959</v>
      </c>
      <c r="G1252" s="90" t="s">
        <v>465</v>
      </c>
      <c r="H1252" s="20">
        <v>2023</v>
      </c>
      <c r="I1252" s="165" t="s">
        <v>3960</v>
      </c>
      <c r="J1252" s="4"/>
    </row>
    <row r="1253" spans="1:10" ht="63">
      <c r="A1253" s="7">
        <v>1252</v>
      </c>
      <c r="B1253" s="147" t="s">
        <v>3706</v>
      </c>
      <c r="C1253" s="91" t="s">
        <v>3875</v>
      </c>
      <c r="D1253" s="109" t="s">
        <v>3961</v>
      </c>
      <c r="E1253" s="90" t="s">
        <v>3962</v>
      </c>
      <c r="F1253" s="80" t="s">
        <v>3963</v>
      </c>
      <c r="G1253" s="90" t="s">
        <v>465</v>
      </c>
      <c r="H1253" s="20">
        <v>2023</v>
      </c>
      <c r="I1253" s="165" t="s">
        <v>3964</v>
      </c>
      <c r="J1253" s="4"/>
    </row>
    <row r="1254" spans="1:10" ht="78.75">
      <c r="A1254" s="7">
        <v>1253</v>
      </c>
      <c r="B1254" s="147" t="s">
        <v>3706</v>
      </c>
      <c r="C1254" s="91" t="s">
        <v>3875</v>
      </c>
      <c r="D1254" s="109" t="s">
        <v>3965</v>
      </c>
      <c r="E1254" s="90" t="s">
        <v>3966</v>
      </c>
      <c r="F1254" s="80" t="s">
        <v>3906</v>
      </c>
      <c r="G1254" s="90" t="s">
        <v>465</v>
      </c>
      <c r="H1254" s="20">
        <v>2023</v>
      </c>
      <c r="I1254" s="165" t="s">
        <v>3967</v>
      </c>
      <c r="J1254" s="4"/>
    </row>
    <row r="1255" spans="1:10" ht="63">
      <c r="A1255" s="7">
        <v>1254</v>
      </c>
      <c r="B1255" s="147" t="s">
        <v>3706</v>
      </c>
      <c r="C1255" s="91" t="s">
        <v>3968</v>
      </c>
      <c r="D1255" s="112" t="s">
        <v>3969</v>
      </c>
      <c r="E1255" s="112" t="s">
        <v>3970</v>
      </c>
      <c r="F1255" s="54" t="s">
        <v>3971</v>
      </c>
      <c r="G1255" s="91" t="s">
        <v>620</v>
      </c>
      <c r="H1255" s="20">
        <v>2021</v>
      </c>
      <c r="I1255" s="165" t="s">
        <v>3972</v>
      </c>
      <c r="J1255" s="4"/>
    </row>
    <row r="1256" spans="1:10" ht="63">
      <c r="A1256" s="7">
        <v>1255</v>
      </c>
      <c r="B1256" s="147" t="s">
        <v>3706</v>
      </c>
      <c r="C1256" s="91" t="s">
        <v>3968</v>
      </c>
      <c r="D1256" s="91" t="s">
        <v>3973</v>
      </c>
      <c r="E1256" s="91" t="s">
        <v>3974</v>
      </c>
      <c r="F1256" s="54" t="s">
        <v>3971</v>
      </c>
      <c r="G1256" s="45" t="s">
        <v>157</v>
      </c>
      <c r="H1256" s="20">
        <v>2021</v>
      </c>
      <c r="I1256" s="165" t="s">
        <v>3975</v>
      </c>
      <c r="J1256" s="4"/>
    </row>
    <row r="1257" spans="1:10" ht="78.75">
      <c r="A1257" s="7">
        <v>1256</v>
      </c>
      <c r="B1257" s="147" t="s">
        <v>3706</v>
      </c>
      <c r="C1257" s="91" t="s">
        <v>3968</v>
      </c>
      <c r="D1257" s="91" t="s">
        <v>3976</v>
      </c>
      <c r="E1257" s="91" t="s">
        <v>3974</v>
      </c>
      <c r="F1257" s="54" t="s">
        <v>3971</v>
      </c>
      <c r="G1257" s="91" t="s">
        <v>400</v>
      </c>
      <c r="H1257" s="20">
        <v>2022</v>
      </c>
      <c r="I1257" s="165" t="s">
        <v>3977</v>
      </c>
      <c r="J1257" s="4"/>
    </row>
    <row r="1258" spans="1:10" ht="78.75">
      <c r="A1258" s="7">
        <v>1257</v>
      </c>
      <c r="B1258" s="147" t="s">
        <v>3706</v>
      </c>
      <c r="C1258" s="91" t="s">
        <v>3968</v>
      </c>
      <c r="D1258" s="91" t="s">
        <v>3978</v>
      </c>
      <c r="E1258" s="91" t="s">
        <v>3970</v>
      </c>
      <c r="F1258" s="54" t="s">
        <v>3971</v>
      </c>
      <c r="G1258" s="45" t="s">
        <v>662</v>
      </c>
      <c r="H1258" s="20">
        <v>2022</v>
      </c>
      <c r="I1258" s="165" t="s">
        <v>3979</v>
      </c>
      <c r="J1258" s="4"/>
    </row>
    <row r="1259" spans="1:10" ht="63">
      <c r="A1259" s="7">
        <v>1258</v>
      </c>
      <c r="B1259" s="147" t="s">
        <v>3706</v>
      </c>
      <c r="C1259" s="91" t="s">
        <v>3968</v>
      </c>
      <c r="D1259" s="91" t="s">
        <v>3980</v>
      </c>
      <c r="E1259" s="91" t="s">
        <v>3974</v>
      </c>
      <c r="F1259" s="54" t="s">
        <v>3971</v>
      </c>
      <c r="G1259" s="45" t="s">
        <v>189</v>
      </c>
      <c r="H1259" s="20">
        <v>2022</v>
      </c>
      <c r="I1259" s="165" t="s">
        <v>3981</v>
      </c>
      <c r="J1259" s="4"/>
    </row>
    <row r="1260" spans="1:10" ht="78.75">
      <c r="A1260" s="7">
        <v>1259</v>
      </c>
      <c r="B1260" s="147" t="s">
        <v>3706</v>
      </c>
      <c r="C1260" s="91" t="s">
        <v>3968</v>
      </c>
      <c r="D1260" s="91" t="s">
        <v>3982</v>
      </c>
      <c r="E1260" s="91" t="s">
        <v>3983</v>
      </c>
      <c r="F1260" s="54" t="s">
        <v>3971</v>
      </c>
      <c r="G1260" s="91" t="s">
        <v>436</v>
      </c>
      <c r="H1260" s="20">
        <v>2022</v>
      </c>
      <c r="I1260" s="165" t="s">
        <v>3984</v>
      </c>
      <c r="J1260" s="4"/>
    </row>
    <row r="1261" spans="1:10" ht="78.75">
      <c r="A1261" s="7">
        <v>1260</v>
      </c>
      <c r="B1261" s="147" t="s">
        <v>3706</v>
      </c>
      <c r="C1261" s="91" t="s">
        <v>3968</v>
      </c>
      <c r="D1261" s="91" t="s">
        <v>3985</v>
      </c>
      <c r="E1261" s="91" t="s">
        <v>3970</v>
      </c>
      <c r="F1261" s="54" t="s">
        <v>3971</v>
      </c>
      <c r="G1261" s="91" t="s">
        <v>436</v>
      </c>
      <c r="H1261" s="20">
        <v>2022</v>
      </c>
      <c r="I1261" s="165" t="s">
        <v>3986</v>
      </c>
      <c r="J1261" s="4"/>
    </row>
    <row r="1262" spans="1:10" ht="78.75">
      <c r="A1262" s="7">
        <v>1261</v>
      </c>
      <c r="B1262" s="147" t="s">
        <v>3706</v>
      </c>
      <c r="C1262" s="91" t="s">
        <v>3968</v>
      </c>
      <c r="D1262" s="91" t="s">
        <v>3987</v>
      </c>
      <c r="E1262" s="91" t="s">
        <v>3974</v>
      </c>
      <c r="F1262" s="54" t="s">
        <v>3971</v>
      </c>
      <c r="G1262" s="91" t="s">
        <v>436</v>
      </c>
      <c r="H1262" s="20">
        <v>2022</v>
      </c>
      <c r="I1262" s="165" t="s">
        <v>3988</v>
      </c>
      <c r="J1262" s="4"/>
    </row>
    <row r="1263" spans="1:10" ht="78.75">
      <c r="A1263" s="7">
        <v>1262</v>
      </c>
      <c r="B1263" s="147" t="s">
        <v>3706</v>
      </c>
      <c r="C1263" s="91" t="s">
        <v>3968</v>
      </c>
      <c r="D1263" s="91" t="s">
        <v>3989</v>
      </c>
      <c r="E1263" s="91" t="s">
        <v>3990</v>
      </c>
      <c r="F1263" s="54" t="s">
        <v>3971</v>
      </c>
      <c r="G1263" s="91" t="s">
        <v>215</v>
      </c>
      <c r="H1263" s="20">
        <v>2023</v>
      </c>
      <c r="I1263" s="165" t="s">
        <v>3991</v>
      </c>
      <c r="J1263" s="4"/>
    </row>
    <row r="1264" spans="1:10" ht="78.75">
      <c r="A1264" s="7">
        <v>1263</v>
      </c>
      <c r="B1264" s="147" t="s">
        <v>3706</v>
      </c>
      <c r="C1264" s="91" t="s">
        <v>3968</v>
      </c>
      <c r="D1264" s="91" t="s">
        <v>3992</v>
      </c>
      <c r="E1264" s="91" t="s">
        <v>3974</v>
      </c>
      <c r="F1264" s="54" t="s">
        <v>3971</v>
      </c>
      <c r="G1264" s="91" t="s">
        <v>215</v>
      </c>
      <c r="H1264" s="20">
        <v>2023</v>
      </c>
      <c r="I1264" s="165" t="s">
        <v>3993</v>
      </c>
      <c r="J1264" s="4"/>
    </row>
    <row r="1265" spans="1:10" ht="78.75">
      <c r="A1265" s="7">
        <v>1264</v>
      </c>
      <c r="B1265" s="147" t="s">
        <v>3706</v>
      </c>
      <c r="C1265" s="91" t="s">
        <v>3968</v>
      </c>
      <c r="D1265" s="107" t="s">
        <v>3994</v>
      </c>
      <c r="E1265" s="107" t="s">
        <v>3970</v>
      </c>
      <c r="F1265" s="54" t="s">
        <v>3971</v>
      </c>
      <c r="G1265" s="45" t="s">
        <v>219</v>
      </c>
      <c r="H1265" s="20">
        <v>2023</v>
      </c>
      <c r="I1265" s="165" t="s">
        <v>3995</v>
      </c>
      <c r="J1265" s="4"/>
    </row>
    <row r="1266" spans="1:10" ht="73.5" customHeight="1">
      <c r="A1266" s="7">
        <v>1265</v>
      </c>
      <c r="B1266" s="147" t="s">
        <v>3706</v>
      </c>
      <c r="C1266" s="91" t="s">
        <v>3968</v>
      </c>
      <c r="D1266" s="109" t="s">
        <v>3996</v>
      </c>
      <c r="E1266" s="90" t="s">
        <v>3970</v>
      </c>
      <c r="F1266" s="80" t="s">
        <v>4044</v>
      </c>
      <c r="G1266" s="45" t="s">
        <v>571</v>
      </c>
      <c r="H1266" s="20">
        <v>2023</v>
      </c>
      <c r="I1266" s="165" t="s">
        <v>3997</v>
      </c>
      <c r="J1266" s="4"/>
    </row>
    <row r="1267" spans="1:10" ht="78.75" customHeight="1">
      <c r="A1267" s="7">
        <v>1266</v>
      </c>
      <c r="B1267" s="147" t="s">
        <v>3706</v>
      </c>
      <c r="C1267" s="91" t="s">
        <v>3968</v>
      </c>
      <c r="D1267" s="109" t="s">
        <v>3998</v>
      </c>
      <c r="E1267" s="90" t="s">
        <v>3974</v>
      </c>
      <c r="F1267" s="80" t="s">
        <v>4045</v>
      </c>
      <c r="G1267" s="45" t="s">
        <v>571</v>
      </c>
      <c r="H1267" s="20">
        <v>2023</v>
      </c>
      <c r="I1267" s="165" t="s">
        <v>3999</v>
      </c>
      <c r="J1267" s="4"/>
    </row>
    <row r="1268" spans="1:10" ht="78" customHeight="1">
      <c r="A1268" s="7">
        <v>1267</v>
      </c>
      <c r="B1268" s="147" t="s">
        <v>3706</v>
      </c>
      <c r="C1268" s="91" t="s">
        <v>3968</v>
      </c>
      <c r="D1268" s="109" t="s">
        <v>4000</v>
      </c>
      <c r="E1268" s="90" t="s">
        <v>4001</v>
      </c>
      <c r="F1268" s="80" t="s">
        <v>4046</v>
      </c>
      <c r="G1268" s="45" t="s">
        <v>571</v>
      </c>
      <c r="H1268" s="20">
        <v>2023</v>
      </c>
      <c r="I1268" s="165" t="s">
        <v>4002</v>
      </c>
      <c r="J1268" s="4"/>
    </row>
    <row r="1269" spans="1:10" ht="78.75">
      <c r="A1269" s="7">
        <v>1268</v>
      </c>
      <c r="B1269" s="147" t="s">
        <v>3706</v>
      </c>
      <c r="C1269" s="91" t="s">
        <v>4003</v>
      </c>
      <c r="D1269" s="105" t="s">
        <v>4004</v>
      </c>
      <c r="E1269" s="121" t="s">
        <v>4005</v>
      </c>
      <c r="F1269" s="54" t="s">
        <v>4006</v>
      </c>
      <c r="G1269" s="86" t="s">
        <v>926</v>
      </c>
      <c r="H1269" s="20">
        <v>2020</v>
      </c>
      <c r="I1269" s="165" t="s">
        <v>4007</v>
      </c>
      <c r="J1269" s="4"/>
    </row>
    <row r="1270" spans="1:10" ht="67.5">
      <c r="A1270" s="7">
        <v>1269</v>
      </c>
      <c r="B1270" s="147" t="s">
        <v>3706</v>
      </c>
      <c r="C1270" s="91" t="s">
        <v>4003</v>
      </c>
      <c r="D1270" s="105" t="s">
        <v>4047</v>
      </c>
      <c r="E1270" s="121" t="s">
        <v>4005</v>
      </c>
      <c r="F1270" s="54" t="s">
        <v>4006</v>
      </c>
      <c r="G1270" s="86" t="s">
        <v>113</v>
      </c>
      <c r="H1270" s="20">
        <v>2020</v>
      </c>
      <c r="I1270" s="165" t="s">
        <v>4049</v>
      </c>
      <c r="J1270" s="4"/>
    </row>
    <row r="1271" spans="1:10" ht="56.25">
      <c r="A1271" s="7">
        <v>1270</v>
      </c>
      <c r="B1271" s="147" t="s">
        <v>3706</v>
      </c>
      <c r="C1271" s="91" t="s">
        <v>4003</v>
      </c>
      <c r="D1271" s="112" t="s">
        <v>4008</v>
      </c>
      <c r="E1271" s="91" t="s">
        <v>4009</v>
      </c>
      <c r="F1271" s="54" t="s">
        <v>4010</v>
      </c>
      <c r="G1271" s="45" t="s">
        <v>189</v>
      </c>
      <c r="H1271" s="20">
        <v>2022</v>
      </c>
      <c r="I1271" s="165" t="s">
        <v>4011</v>
      </c>
      <c r="J1271" s="4"/>
    </row>
    <row r="1272" spans="1:10" ht="63">
      <c r="A1272" s="7">
        <v>1271</v>
      </c>
      <c r="B1272" s="147" t="s">
        <v>3706</v>
      </c>
      <c r="C1272" s="91" t="s">
        <v>4003</v>
      </c>
      <c r="D1272" s="91" t="s">
        <v>4012</v>
      </c>
      <c r="E1272" s="91" t="s">
        <v>4013</v>
      </c>
      <c r="F1272" s="54" t="s">
        <v>4014</v>
      </c>
      <c r="G1272" s="91" t="s">
        <v>215</v>
      </c>
      <c r="H1272" s="20">
        <v>2023</v>
      </c>
      <c r="I1272" s="165" t="s">
        <v>4015</v>
      </c>
      <c r="J1272" s="4"/>
    </row>
    <row r="1273" spans="1:10" ht="56.25">
      <c r="A1273" s="7">
        <v>1272</v>
      </c>
      <c r="B1273" s="147" t="s">
        <v>3706</v>
      </c>
      <c r="C1273" s="91" t="s">
        <v>4003</v>
      </c>
      <c r="D1273" s="91" t="s">
        <v>4016</v>
      </c>
      <c r="E1273" s="91" t="s">
        <v>4017</v>
      </c>
      <c r="F1273" s="54" t="s">
        <v>4018</v>
      </c>
      <c r="G1273" s="91" t="s">
        <v>215</v>
      </c>
      <c r="H1273" s="20">
        <v>2023</v>
      </c>
      <c r="I1273" s="165" t="s">
        <v>4019</v>
      </c>
      <c r="J1273" s="4"/>
    </row>
    <row r="1274" spans="1:10" ht="56.25">
      <c r="A1274" s="7">
        <v>1273</v>
      </c>
      <c r="B1274" s="147" t="s">
        <v>3706</v>
      </c>
      <c r="C1274" s="91" t="s">
        <v>4003</v>
      </c>
      <c r="D1274" s="91" t="s">
        <v>4020</v>
      </c>
      <c r="E1274" s="91" t="s">
        <v>4021</v>
      </c>
      <c r="F1274" s="54" t="s">
        <v>4022</v>
      </c>
      <c r="G1274" s="91" t="s">
        <v>215</v>
      </c>
      <c r="H1274" s="20">
        <v>2023</v>
      </c>
      <c r="I1274" s="165" t="s">
        <v>4023</v>
      </c>
      <c r="J1274" s="4"/>
    </row>
    <row r="1275" spans="1:10" ht="63">
      <c r="A1275" s="7">
        <v>1274</v>
      </c>
      <c r="B1275" s="147" t="s">
        <v>3706</v>
      </c>
      <c r="C1275" s="91" t="s">
        <v>4003</v>
      </c>
      <c r="D1275" s="91" t="s">
        <v>4024</v>
      </c>
      <c r="E1275" s="91" t="s">
        <v>4013</v>
      </c>
      <c r="F1275" s="54" t="s">
        <v>4022</v>
      </c>
      <c r="G1275" s="45" t="s">
        <v>215</v>
      </c>
      <c r="H1275" s="20">
        <v>2023</v>
      </c>
      <c r="I1275" s="165" t="s">
        <v>4025</v>
      </c>
      <c r="J1275" s="4"/>
    </row>
    <row r="1276" spans="1:10" ht="78.75">
      <c r="A1276" s="7">
        <v>1275</v>
      </c>
      <c r="B1276" s="147" t="s">
        <v>3706</v>
      </c>
      <c r="C1276" s="91" t="s">
        <v>4003</v>
      </c>
      <c r="D1276" s="91" t="s">
        <v>1639</v>
      </c>
      <c r="E1276" s="91" t="s">
        <v>4026</v>
      </c>
      <c r="F1276" s="54" t="s">
        <v>4027</v>
      </c>
      <c r="G1276" s="45" t="s">
        <v>219</v>
      </c>
      <c r="H1276" s="20">
        <v>2023</v>
      </c>
      <c r="I1276" s="165" t="s">
        <v>4028</v>
      </c>
      <c r="J1276" s="4"/>
    </row>
    <row r="1277" spans="1:10" ht="56.25">
      <c r="A1277" s="7">
        <v>1276</v>
      </c>
      <c r="B1277" s="147" t="s">
        <v>3706</v>
      </c>
      <c r="C1277" s="91" t="s">
        <v>4003</v>
      </c>
      <c r="D1277" s="91" t="s">
        <v>4029</v>
      </c>
      <c r="E1277" s="91" t="s">
        <v>4026</v>
      </c>
      <c r="F1277" s="54" t="s">
        <v>4027</v>
      </c>
      <c r="G1277" s="45" t="s">
        <v>219</v>
      </c>
      <c r="H1277" s="20">
        <v>2023</v>
      </c>
      <c r="I1277" s="165" t="s">
        <v>4030</v>
      </c>
      <c r="J1277" s="4"/>
    </row>
    <row r="1278" spans="1:10" ht="75.75" customHeight="1">
      <c r="A1278" s="7">
        <v>1277</v>
      </c>
      <c r="B1278" s="146" t="s">
        <v>4053</v>
      </c>
      <c r="C1278" s="90" t="s">
        <v>4031</v>
      </c>
      <c r="D1278" s="91" t="s">
        <v>4032</v>
      </c>
      <c r="E1278" s="106" t="s">
        <v>4033</v>
      </c>
      <c r="F1278" s="81" t="s">
        <v>4034</v>
      </c>
      <c r="G1278" s="106" t="s">
        <v>245</v>
      </c>
      <c r="H1278" s="32">
        <v>2017</v>
      </c>
      <c r="I1278" s="165" t="s">
        <v>4066</v>
      </c>
      <c r="J1278" s="4"/>
    </row>
    <row r="1279" spans="1:10" ht="87" customHeight="1">
      <c r="A1279" s="7">
        <v>1278</v>
      </c>
      <c r="B1279" s="146" t="s">
        <v>4053</v>
      </c>
      <c r="C1279" s="90" t="s">
        <v>4031</v>
      </c>
      <c r="D1279" s="91" t="s">
        <v>4035</v>
      </c>
      <c r="E1279" s="106" t="s">
        <v>4036</v>
      </c>
      <c r="F1279" s="81" t="s">
        <v>4034</v>
      </c>
      <c r="G1279" s="106" t="s">
        <v>28</v>
      </c>
      <c r="H1279" s="14">
        <v>2018</v>
      </c>
      <c r="I1279" s="165" t="s">
        <v>4068</v>
      </c>
      <c r="J1279" s="4"/>
    </row>
    <row r="1280" spans="1:10" ht="48.75" customHeight="1">
      <c r="A1280" s="7">
        <v>1279</v>
      </c>
      <c r="B1280" s="147" t="s">
        <v>4037</v>
      </c>
      <c r="C1280" s="180" t="s">
        <v>4037</v>
      </c>
      <c r="D1280" s="86" t="s">
        <v>4038</v>
      </c>
      <c r="E1280" s="90" t="s">
        <v>4039</v>
      </c>
      <c r="F1280" s="54" t="s">
        <v>2361</v>
      </c>
      <c r="G1280" s="106" t="s">
        <v>28</v>
      </c>
      <c r="H1280" s="14">
        <v>2018</v>
      </c>
      <c r="I1280" s="165" t="s">
        <v>4067</v>
      </c>
      <c r="J1280" s="4"/>
    </row>
    <row r="1281" spans="1:10" ht="31.5" customHeight="1">
      <c r="A1281" s="7">
        <v>1280</v>
      </c>
      <c r="B1281" s="147" t="s">
        <v>1797</v>
      </c>
      <c r="C1281" s="90" t="s">
        <v>4091</v>
      </c>
      <c r="D1281" s="45" t="s">
        <v>4094</v>
      </c>
      <c r="E1281" s="45" t="s">
        <v>4089</v>
      </c>
      <c r="F1281" s="73" t="s">
        <v>4597</v>
      </c>
      <c r="G1281" s="90" t="s">
        <v>4158</v>
      </c>
      <c r="H1281" s="147">
        <v>2024</v>
      </c>
      <c r="I1281" s="155" t="s">
        <v>4159</v>
      </c>
      <c r="J1281" s="144"/>
    </row>
    <row r="1282" spans="1:10" ht="63">
      <c r="A1282" s="7">
        <v>1281</v>
      </c>
      <c r="B1282" s="147" t="s">
        <v>1797</v>
      </c>
      <c r="C1282" s="90" t="s">
        <v>4092</v>
      </c>
      <c r="D1282" s="45" t="s">
        <v>4095</v>
      </c>
      <c r="E1282" s="45" t="s">
        <v>4090</v>
      </c>
      <c r="F1282" s="73" t="s">
        <v>4598</v>
      </c>
      <c r="G1282" s="90" t="s">
        <v>4158</v>
      </c>
      <c r="H1282" s="147">
        <v>2024</v>
      </c>
      <c r="I1282" s="155" t="s">
        <v>4450</v>
      </c>
      <c r="J1282" s="144"/>
    </row>
    <row r="1283" spans="1:10" ht="57">
      <c r="A1283" s="7">
        <v>1282</v>
      </c>
      <c r="B1283" s="147" t="s">
        <v>2739</v>
      </c>
      <c r="C1283" s="90" t="s">
        <v>4093</v>
      </c>
      <c r="D1283" s="45" t="s">
        <v>4096</v>
      </c>
      <c r="E1283" s="45" t="s">
        <v>803</v>
      </c>
      <c r="F1283" s="73" t="s">
        <v>4599</v>
      </c>
      <c r="G1283" s="90" t="s">
        <v>4158</v>
      </c>
      <c r="H1283" s="147">
        <v>2024</v>
      </c>
      <c r="I1283" s="155" t="s">
        <v>4771</v>
      </c>
      <c r="J1283" s="144"/>
    </row>
    <row r="1284" spans="1:10" ht="47.25" customHeight="1">
      <c r="A1284" s="7">
        <v>1283</v>
      </c>
      <c r="B1284" s="147" t="s">
        <v>2739</v>
      </c>
      <c r="C1284" s="90" t="s">
        <v>4093</v>
      </c>
      <c r="D1284" s="45" t="s">
        <v>4097</v>
      </c>
      <c r="E1284" s="45" t="s">
        <v>3063</v>
      </c>
      <c r="F1284" s="73" t="s">
        <v>4600</v>
      </c>
      <c r="G1284" s="90" t="s">
        <v>4158</v>
      </c>
      <c r="H1284" s="147">
        <v>2024</v>
      </c>
      <c r="I1284" s="163" t="s">
        <v>4451</v>
      </c>
      <c r="J1284" s="144"/>
    </row>
    <row r="1285" spans="1:10" ht="56.25">
      <c r="A1285" s="7">
        <v>1284</v>
      </c>
      <c r="B1285" s="147" t="s">
        <v>2739</v>
      </c>
      <c r="C1285" s="90" t="s">
        <v>4145</v>
      </c>
      <c r="D1285" s="45" t="s">
        <v>4098</v>
      </c>
      <c r="E1285" s="45" t="s">
        <v>3207</v>
      </c>
      <c r="F1285" s="73" t="s">
        <v>4601</v>
      </c>
      <c r="G1285" s="90" t="s">
        <v>4158</v>
      </c>
      <c r="H1285" s="147">
        <v>2024</v>
      </c>
      <c r="I1285" s="163" t="s">
        <v>4452</v>
      </c>
      <c r="J1285" s="90"/>
    </row>
    <row r="1286" spans="1:10" ht="78.75">
      <c r="A1286" s="7">
        <v>1285</v>
      </c>
      <c r="B1286" s="147" t="s">
        <v>2739</v>
      </c>
      <c r="C1286" s="90" t="s">
        <v>4146</v>
      </c>
      <c r="D1286" s="45" t="s">
        <v>4099</v>
      </c>
      <c r="E1286" s="45" t="s">
        <v>2763</v>
      </c>
      <c r="F1286" s="73" t="s">
        <v>4602</v>
      </c>
      <c r="G1286" s="90" t="s">
        <v>4158</v>
      </c>
      <c r="H1286" s="147">
        <v>2024</v>
      </c>
      <c r="I1286" s="163" t="s">
        <v>4453</v>
      </c>
      <c r="J1286" s="90"/>
    </row>
    <row r="1287" spans="1:10" ht="90">
      <c r="A1287" s="7">
        <v>1286</v>
      </c>
      <c r="B1287" s="147" t="s">
        <v>2739</v>
      </c>
      <c r="C1287" s="90" t="s">
        <v>4147</v>
      </c>
      <c r="D1287" s="45" t="s">
        <v>2903</v>
      </c>
      <c r="E1287" s="45" t="s">
        <v>3009</v>
      </c>
      <c r="F1287" s="73" t="s">
        <v>4603</v>
      </c>
      <c r="G1287" s="90" t="s">
        <v>4158</v>
      </c>
      <c r="H1287" s="147">
        <v>2024</v>
      </c>
      <c r="I1287" s="163" t="s">
        <v>4454</v>
      </c>
      <c r="J1287" s="90"/>
    </row>
    <row r="1288" spans="1:10" ht="78.75">
      <c r="A1288" s="7">
        <v>1287</v>
      </c>
      <c r="B1288" s="147" t="s">
        <v>2739</v>
      </c>
      <c r="C1288" s="90" t="s">
        <v>4147</v>
      </c>
      <c r="D1288" s="45" t="s">
        <v>4100</v>
      </c>
      <c r="E1288" s="45" t="s">
        <v>2900</v>
      </c>
      <c r="F1288" s="73" t="s">
        <v>3906</v>
      </c>
      <c r="G1288" s="90" t="s">
        <v>4158</v>
      </c>
      <c r="H1288" s="147">
        <v>2024</v>
      </c>
      <c r="I1288" s="163" t="s">
        <v>4455</v>
      </c>
      <c r="J1288" s="90"/>
    </row>
    <row r="1289" spans="1:10" ht="76.5">
      <c r="A1289" s="7">
        <v>1288</v>
      </c>
      <c r="B1289" s="146" t="s">
        <v>2258</v>
      </c>
      <c r="C1289" s="90" t="s">
        <v>4148</v>
      </c>
      <c r="D1289" s="45" t="s">
        <v>4101</v>
      </c>
      <c r="E1289" s="45" t="s">
        <v>4133</v>
      </c>
      <c r="F1289" s="73" t="s">
        <v>4604</v>
      </c>
      <c r="G1289" s="90" t="s">
        <v>4158</v>
      </c>
      <c r="H1289" s="147">
        <v>2024</v>
      </c>
      <c r="I1289" s="163" t="s">
        <v>4456</v>
      </c>
      <c r="J1289" s="90"/>
    </row>
    <row r="1290" spans="1:10" ht="51">
      <c r="A1290" s="7">
        <v>1289</v>
      </c>
      <c r="B1290" s="146" t="s">
        <v>2258</v>
      </c>
      <c r="C1290" s="90" t="s">
        <v>4149</v>
      </c>
      <c r="D1290" s="45" t="s">
        <v>4102</v>
      </c>
      <c r="E1290" s="45" t="s">
        <v>2692</v>
      </c>
      <c r="F1290" s="73" t="s">
        <v>4605</v>
      </c>
      <c r="G1290" s="90" t="s">
        <v>4158</v>
      </c>
      <c r="H1290" s="147">
        <v>2024</v>
      </c>
      <c r="I1290" s="163" t="s">
        <v>4457</v>
      </c>
      <c r="J1290" s="90"/>
    </row>
    <row r="1291" spans="1:10" ht="63">
      <c r="A1291" s="7">
        <v>1290</v>
      </c>
      <c r="B1291" s="146" t="s">
        <v>2258</v>
      </c>
      <c r="C1291" s="90" t="s">
        <v>2322</v>
      </c>
      <c r="D1291" s="45" t="s">
        <v>4103</v>
      </c>
      <c r="E1291" s="45" t="s">
        <v>2445</v>
      </c>
      <c r="F1291" s="73" t="s">
        <v>4606</v>
      </c>
      <c r="G1291" s="90" t="s">
        <v>4158</v>
      </c>
      <c r="H1291" s="147">
        <v>2024</v>
      </c>
      <c r="I1291" s="163" t="s">
        <v>4458</v>
      </c>
      <c r="J1291" s="90"/>
    </row>
    <row r="1292" spans="1:10" ht="67.5">
      <c r="A1292" s="7">
        <v>1291</v>
      </c>
      <c r="B1292" s="146" t="s">
        <v>2258</v>
      </c>
      <c r="C1292" s="90" t="s">
        <v>4150</v>
      </c>
      <c r="D1292" s="45" t="s">
        <v>4104</v>
      </c>
      <c r="E1292" s="45" t="s">
        <v>2533</v>
      </c>
      <c r="F1292" s="73" t="s">
        <v>4607</v>
      </c>
      <c r="G1292" s="90" t="s">
        <v>4158</v>
      </c>
      <c r="H1292" s="147">
        <v>2024</v>
      </c>
      <c r="I1292" s="163" t="s">
        <v>4459</v>
      </c>
      <c r="J1292" s="90"/>
    </row>
    <row r="1293" spans="1:10" ht="67.5">
      <c r="A1293" s="7">
        <v>1292</v>
      </c>
      <c r="B1293" s="146" t="s">
        <v>2258</v>
      </c>
      <c r="C1293" s="90" t="s">
        <v>4150</v>
      </c>
      <c r="D1293" s="45" t="s">
        <v>4105</v>
      </c>
      <c r="E1293" s="45" t="s">
        <v>2533</v>
      </c>
      <c r="F1293" s="73" t="s">
        <v>4608</v>
      </c>
      <c r="G1293" s="90" t="s">
        <v>4158</v>
      </c>
      <c r="H1293" s="147">
        <v>2024</v>
      </c>
      <c r="I1293" s="163" t="s">
        <v>4460</v>
      </c>
      <c r="J1293" s="90"/>
    </row>
    <row r="1294" spans="1:10" ht="78.75">
      <c r="A1294" s="7">
        <v>1293</v>
      </c>
      <c r="B1294" s="146" t="s">
        <v>2258</v>
      </c>
      <c r="C1294" s="90" t="s">
        <v>4150</v>
      </c>
      <c r="D1294" s="45" t="s">
        <v>4106</v>
      </c>
      <c r="E1294" s="45" t="s">
        <v>2483</v>
      </c>
      <c r="F1294" s="73" t="s">
        <v>4609</v>
      </c>
      <c r="G1294" s="90" t="s">
        <v>4158</v>
      </c>
      <c r="H1294" s="147">
        <v>2024</v>
      </c>
      <c r="I1294" s="163" t="s">
        <v>4461</v>
      </c>
      <c r="J1294" s="90"/>
    </row>
    <row r="1295" spans="1:10" ht="78.75">
      <c r="A1295" s="7">
        <v>1294</v>
      </c>
      <c r="B1295" s="146" t="s">
        <v>3268</v>
      </c>
      <c r="C1295" s="90" t="s">
        <v>4082</v>
      </c>
      <c r="D1295" s="45" t="s">
        <v>4107</v>
      </c>
      <c r="E1295" s="45" t="s">
        <v>3280</v>
      </c>
      <c r="F1295" s="73" t="s">
        <v>4610</v>
      </c>
      <c r="G1295" s="90" t="s">
        <v>4158</v>
      </c>
      <c r="H1295" s="147">
        <v>2024</v>
      </c>
      <c r="I1295" s="163" t="s">
        <v>4462</v>
      </c>
      <c r="J1295" s="90"/>
    </row>
    <row r="1296" spans="1:10" ht="67.5">
      <c r="A1296" s="7">
        <v>1295</v>
      </c>
      <c r="B1296" s="146" t="s">
        <v>3268</v>
      </c>
      <c r="C1296" s="90" t="s">
        <v>4082</v>
      </c>
      <c r="D1296" s="45" t="s">
        <v>4108</v>
      </c>
      <c r="E1296" s="45" t="s">
        <v>4134</v>
      </c>
      <c r="F1296" s="73" t="s">
        <v>4611</v>
      </c>
      <c r="G1296" s="90" t="s">
        <v>4158</v>
      </c>
      <c r="H1296" s="147">
        <v>2024</v>
      </c>
      <c r="I1296" s="163" t="s">
        <v>4463</v>
      </c>
      <c r="J1296" s="90"/>
    </row>
    <row r="1297" spans="1:10" ht="112.5">
      <c r="A1297" s="7">
        <v>1296</v>
      </c>
      <c r="B1297" s="146" t="s">
        <v>817</v>
      </c>
      <c r="C1297" s="90" t="s">
        <v>4151</v>
      </c>
      <c r="D1297" s="45" t="s">
        <v>4109</v>
      </c>
      <c r="E1297" s="45" t="s">
        <v>4135</v>
      </c>
      <c r="F1297" s="73" t="s">
        <v>4612</v>
      </c>
      <c r="G1297" s="90" t="s">
        <v>4158</v>
      </c>
      <c r="H1297" s="147">
        <v>2024</v>
      </c>
      <c r="I1297" s="163" t="s">
        <v>4464</v>
      </c>
      <c r="J1297" s="90"/>
    </row>
    <row r="1298" spans="1:10" ht="78.75">
      <c r="A1298" s="7">
        <v>1297</v>
      </c>
      <c r="B1298" s="146" t="s">
        <v>817</v>
      </c>
      <c r="C1298" s="90" t="s">
        <v>4151</v>
      </c>
      <c r="D1298" s="45" t="s">
        <v>4110</v>
      </c>
      <c r="E1298" s="45" t="s">
        <v>1723</v>
      </c>
      <c r="F1298" s="73" t="s">
        <v>4613</v>
      </c>
      <c r="G1298" s="90" t="s">
        <v>4158</v>
      </c>
      <c r="H1298" s="147">
        <v>2024</v>
      </c>
      <c r="I1298" s="163" t="s">
        <v>4465</v>
      </c>
      <c r="J1298" s="90"/>
    </row>
    <row r="1299" spans="1:10" ht="101.25">
      <c r="A1299" s="7">
        <v>1298</v>
      </c>
      <c r="B1299" s="146" t="s">
        <v>3608</v>
      </c>
      <c r="C1299" s="90" t="s">
        <v>4152</v>
      </c>
      <c r="D1299" s="45" t="s">
        <v>4111</v>
      </c>
      <c r="E1299" s="45" t="s">
        <v>4136</v>
      </c>
      <c r="F1299" s="73" t="s">
        <v>4614</v>
      </c>
      <c r="G1299" s="90" t="s">
        <v>4158</v>
      </c>
      <c r="H1299" s="147">
        <v>2024</v>
      </c>
      <c r="I1299" s="163" t="s">
        <v>4466</v>
      </c>
      <c r="J1299" s="90"/>
    </row>
    <row r="1300" spans="1:10" ht="101.25">
      <c r="A1300" s="7">
        <v>1299</v>
      </c>
      <c r="B1300" s="146" t="s">
        <v>3608</v>
      </c>
      <c r="C1300" s="90" t="s">
        <v>4152</v>
      </c>
      <c r="D1300" s="45" t="s">
        <v>4112</v>
      </c>
      <c r="E1300" s="45" t="s">
        <v>3704</v>
      </c>
      <c r="F1300" s="73" t="s">
        <v>4614</v>
      </c>
      <c r="G1300" s="90" t="s">
        <v>4158</v>
      </c>
      <c r="H1300" s="147">
        <v>2024</v>
      </c>
      <c r="I1300" s="163" t="s">
        <v>4467</v>
      </c>
      <c r="J1300" s="90"/>
    </row>
    <row r="1301" spans="1:10" ht="78.75">
      <c r="A1301" s="7">
        <v>1300</v>
      </c>
      <c r="B1301" s="146" t="s">
        <v>489</v>
      </c>
      <c r="C1301" s="90" t="s">
        <v>4080</v>
      </c>
      <c r="D1301" s="45" t="s">
        <v>4113</v>
      </c>
      <c r="E1301" s="45" t="s">
        <v>914</v>
      </c>
      <c r="F1301" s="73" t="s">
        <v>4615</v>
      </c>
      <c r="G1301" s="90" t="s">
        <v>4158</v>
      </c>
      <c r="H1301" s="147">
        <v>2024</v>
      </c>
      <c r="I1301" s="185" t="s">
        <v>4796</v>
      </c>
      <c r="J1301" s="90"/>
    </row>
    <row r="1302" spans="1:10" ht="63">
      <c r="A1302" s="7">
        <v>1301</v>
      </c>
      <c r="B1302" s="146" t="s">
        <v>489</v>
      </c>
      <c r="C1302" s="90" t="s">
        <v>4153</v>
      </c>
      <c r="D1302" s="45" t="s">
        <v>4114</v>
      </c>
      <c r="E1302" s="45" t="s">
        <v>780</v>
      </c>
      <c r="F1302" s="73"/>
      <c r="G1302" s="90" t="s">
        <v>4158</v>
      </c>
      <c r="H1302" s="147">
        <v>2024</v>
      </c>
      <c r="I1302" s="163" t="s">
        <v>4468</v>
      </c>
      <c r="J1302" s="90"/>
    </row>
    <row r="1303" spans="1:10" ht="31.5" customHeight="1">
      <c r="A1303" s="7">
        <v>1302</v>
      </c>
      <c r="B1303" s="146" t="s">
        <v>489</v>
      </c>
      <c r="C1303" s="90" t="s">
        <v>4153</v>
      </c>
      <c r="D1303" s="45" t="s">
        <v>4115</v>
      </c>
      <c r="E1303" s="45" t="s">
        <v>788</v>
      </c>
      <c r="F1303" s="73" t="s">
        <v>4616</v>
      </c>
      <c r="G1303" s="90" t="s">
        <v>4158</v>
      </c>
      <c r="H1303" s="147">
        <v>2024</v>
      </c>
      <c r="I1303" s="163" t="s">
        <v>4469</v>
      </c>
      <c r="J1303" s="90"/>
    </row>
    <row r="1304" spans="1:10" ht="76.5">
      <c r="A1304" s="7">
        <v>1303</v>
      </c>
      <c r="B1304" s="146" t="s">
        <v>489</v>
      </c>
      <c r="C1304" s="90" t="s">
        <v>4153</v>
      </c>
      <c r="D1304" s="45" t="s">
        <v>4116</v>
      </c>
      <c r="E1304" s="45" t="s">
        <v>853</v>
      </c>
      <c r="F1304" s="73" t="s">
        <v>4617</v>
      </c>
      <c r="G1304" s="90" t="s">
        <v>4158</v>
      </c>
      <c r="H1304" s="147">
        <v>2024</v>
      </c>
      <c r="I1304" s="163" t="s">
        <v>4470</v>
      </c>
      <c r="J1304" s="90"/>
    </row>
    <row r="1305" spans="1:10" ht="78.75">
      <c r="A1305" s="7">
        <v>1304</v>
      </c>
      <c r="B1305" s="146" t="s">
        <v>489</v>
      </c>
      <c r="C1305" s="90" t="s">
        <v>4154</v>
      </c>
      <c r="D1305" s="45" t="s">
        <v>4117</v>
      </c>
      <c r="E1305" s="45" t="s">
        <v>4137</v>
      </c>
      <c r="F1305" s="73" t="s">
        <v>1041</v>
      </c>
      <c r="G1305" s="90" t="s">
        <v>4158</v>
      </c>
      <c r="H1305" s="147">
        <v>2024</v>
      </c>
      <c r="I1305" s="163" t="s">
        <v>4471</v>
      </c>
      <c r="J1305" s="90"/>
    </row>
    <row r="1306" spans="1:10" ht="67.5">
      <c r="A1306" s="7">
        <v>1305</v>
      </c>
      <c r="B1306" s="146" t="s">
        <v>3706</v>
      </c>
      <c r="C1306" s="90" t="s">
        <v>4003</v>
      </c>
      <c r="D1306" s="45" t="s">
        <v>846</v>
      </c>
      <c r="E1306" s="45" t="s">
        <v>4013</v>
      </c>
      <c r="F1306" s="73" t="s">
        <v>4619</v>
      </c>
      <c r="G1306" s="90" t="s">
        <v>4158</v>
      </c>
      <c r="H1306" s="147">
        <v>2024</v>
      </c>
      <c r="I1306" s="163" t="s">
        <v>4472</v>
      </c>
      <c r="J1306" s="90"/>
    </row>
    <row r="1307" spans="1:10" ht="78.75">
      <c r="A1307" s="7">
        <v>1306</v>
      </c>
      <c r="B1307" s="146" t="s">
        <v>3706</v>
      </c>
      <c r="C1307" s="90" t="s">
        <v>4155</v>
      </c>
      <c r="D1307" s="45" t="s">
        <v>4118</v>
      </c>
      <c r="E1307" s="45" t="s">
        <v>3788</v>
      </c>
      <c r="F1307" s="73" t="s">
        <v>4618</v>
      </c>
      <c r="G1307" s="90" t="s">
        <v>4158</v>
      </c>
      <c r="H1307" s="147">
        <v>2024</v>
      </c>
      <c r="I1307" s="163" t="s">
        <v>4473</v>
      </c>
      <c r="J1307" s="90"/>
    </row>
    <row r="1308" spans="1:10" ht="67.5">
      <c r="A1308" s="7">
        <v>1307</v>
      </c>
      <c r="B1308" s="146" t="s">
        <v>3706</v>
      </c>
      <c r="C1308" s="90" t="s">
        <v>4155</v>
      </c>
      <c r="D1308" s="45" t="s">
        <v>4119</v>
      </c>
      <c r="E1308" s="45" t="s">
        <v>3791</v>
      </c>
      <c r="F1308" s="73" t="s">
        <v>4620</v>
      </c>
      <c r="G1308" s="90" t="s">
        <v>4158</v>
      </c>
      <c r="H1308" s="147">
        <v>2024</v>
      </c>
      <c r="I1308" s="163" t="s">
        <v>4474</v>
      </c>
      <c r="J1308" s="90"/>
    </row>
    <row r="1309" spans="1:10" ht="67.5">
      <c r="A1309" s="7">
        <v>1308</v>
      </c>
      <c r="B1309" s="146" t="s">
        <v>3706</v>
      </c>
      <c r="C1309" s="90" t="s">
        <v>4155</v>
      </c>
      <c r="D1309" s="45" t="s">
        <v>4120</v>
      </c>
      <c r="E1309" s="45" t="s">
        <v>3795</v>
      </c>
      <c r="F1309" s="73" t="s">
        <v>4621</v>
      </c>
      <c r="G1309" s="90" t="s">
        <v>4158</v>
      </c>
      <c r="H1309" s="147">
        <v>2024</v>
      </c>
      <c r="I1309" s="163" t="s">
        <v>4475</v>
      </c>
      <c r="J1309" s="90"/>
    </row>
    <row r="1310" spans="1:10" ht="63.75">
      <c r="A1310" s="7">
        <v>1309</v>
      </c>
      <c r="B1310" s="146" t="s">
        <v>3706</v>
      </c>
      <c r="C1310" s="90" t="s">
        <v>4155</v>
      </c>
      <c r="D1310" s="45" t="s">
        <v>4121</v>
      </c>
      <c r="E1310" s="45" t="s">
        <v>4138</v>
      </c>
      <c r="F1310" s="73" t="s">
        <v>4622</v>
      </c>
      <c r="G1310" s="90" t="s">
        <v>4158</v>
      </c>
      <c r="H1310" s="147">
        <v>2024</v>
      </c>
      <c r="I1310" s="163" t="s">
        <v>4476</v>
      </c>
      <c r="J1310" s="90"/>
    </row>
    <row r="1311" spans="1:10" ht="114.75">
      <c r="A1311" s="7">
        <v>1310</v>
      </c>
      <c r="B1311" s="146" t="s">
        <v>3706</v>
      </c>
      <c r="C1311" s="90" t="s">
        <v>4155</v>
      </c>
      <c r="D1311" s="45" t="s">
        <v>4122</v>
      </c>
      <c r="E1311" s="45" t="s">
        <v>4139</v>
      </c>
      <c r="F1311" s="73" t="s">
        <v>4623</v>
      </c>
      <c r="G1311" s="90" t="s">
        <v>4158</v>
      </c>
      <c r="H1311" s="147">
        <v>2024</v>
      </c>
      <c r="I1311" s="163" t="s">
        <v>4477</v>
      </c>
      <c r="J1311" s="90"/>
    </row>
    <row r="1312" spans="1:10" ht="56.25">
      <c r="A1312" s="7">
        <v>1311</v>
      </c>
      <c r="B1312" s="146" t="s">
        <v>3706</v>
      </c>
      <c r="C1312" s="90" t="s">
        <v>4155</v>
      </c>
      <c r="D1312" s="45" t="s">
        <v>4123</v>
      </c>
      <c r="E1312" s="45" t="s">
        <v>3802</v>
      </c>
      <c r="F1312" s="73" t="s">
        <v>4624</v>
      </c>
      <c r="G1312" s="90" t="s">
        <v>4158</v>
      </c>
      <c r="H1312" s="147">
        <v>2024</v>
      </c>
      <c r="I1312" s="163" t="s">
        <v>4478</v>
      </c>
      <c r="J1312" s="90"/>
    </row>
    <row r="1313" spans="1:10" ht="78.75">
      <c r="A1313" s="7">
        <v>1312</v>
      </c>
      <c r="B1313" s="146" t="s">
        <v>9</v>
      </c>
      <c r="C1313" s="90" t="s">
        <v>4156</v>
      </c>
      <c r="D1313" s="45" t="s">
        <v>3125</v>
      </c>
      <c r="E1313" s="45" t="s">
        <v>52</v>
      </c>
      <c r="F1313" s="73" t="s">
        <v>4625</v>
      </c>
      <c r="G1313" s="90" t="s">
        <v>4158</v>
      </c>
      <c r="H1313" s="147">
        <v>2024</v>
      </c>
      <c r="I1313" s="163" t="s">
        <v>4479</v>
      </c>
      <c r="J1313" s="90"/>
    </row>
    <row r="1314" spans="1:10" ht="78.75">
      <c r="A1314" s="7">
        <v>1313</v>
      </c>
      <c r="B1314" s="146" t="s">
        <v>9</v>
      </c>
      <c r="C1314" s="90" t="s">
        <v>4157</v>
      </c>
      <c r="D1314" s="45" t="s">
        <v>4124</v>
      </c>
      <c r="E1314" s="45" t="s">
        <v>4140</v>
      </c>
      <c r="F1314" s="73" t="s">
        <v>4626</v>
      </c>
      <c r="G1314" s="90" t="s">
        <v>4158</v>
      </c>
      <c r="H1314" s="147">
        <v>2024</v>
      </c>
      <c r="I1314" s="163" t="s">
        <v>4480</v>
      </c>
      <c r="J1314" s="90"/>
    </row>
    <row r="1315" spans="1:10" ht="78.75">
      <c r="A1315" s="7">
        <v>1314</v>
      </c>
      <c r="B1315" s="146" t="s">
        <v>9</v>
      </c>
      <c r="C1315" s="90" t="s">
        <v>4156</v>
      </c>
      <c r="D1315" s="45" t="s">
        <v>4125</v>
      </c>
      <c r="E1315" s="45" t="s">
        <v>12</v>
      </c>
      <c r="F1315" s="73" t="s">
        <v>235</v>
      </c>
      <c r="G1315" s="90" t="s">
        <v>4158</v>
      </c>
      <c r="H1315" s="147">
        <v>2024</v>
      </c>
      <c r="I1315" s="163" t="s">
        <v>4481</v>
      </c>
      <c r="J1315" s="90"/>
    </row>
    <row r="1316" spans="1:10" ht="63">
      <c r="A1316" s="7">
        <v>1315</v>
      </c>
      <c r="B1316" s="146" t="s">
        <v>3706</v>
      </c>
      <c r="C1316" s="90" t="s">
        <v>3968</v>
      </c>
      <c r="D1316" s="45" t="s">
        <v>4126</v>
      </c>
      <c r="E1316" s="45" t="s">
        <v>4001</v>
      </c>
      <c r="F1316" s="73" t="s">
        <v>4627</v>
      </c>
      <c r="G1316" s="90" t="s">
        <v>4158</v>
      </c>
      <c r="H1316" s="147">
        <v>2024</v>
      </c>
      <c r="I1316" s="163" t="s">
        <v>4482</v>
      </c>
      <c r="J1316" s="90"/>
    </row>
    <row r="1317" spans="1:10" ht="67.5">
      <c r="A1317" s="7">
        <v>1316</v>
      </c>
      <c r="B1317" s="146" t="s">
        <v>3706</v>
      </c>
      <c r="C1317" s="90" t="s">
        <v>3968</v>
      </c>
      <c r="D1317" s="45" t="s">
        <v>4127</v>
      </c>
      <c r="E1317" s="45" t="s">
        <v>3974</v>
      </c>
      <c r="F1317" s="73" t="s">
        <v>4628</v>
      </c>
      <c r="G1317" s="90" t="s">
        <v>4158</v>
      </c>
      <c r="H1317" s="147">
        <v>2024</v>
      </c>
      <c r="I1317" s="163" t="s">
        <v>4483</v>
      </c>
      <c r="J1317" s="90"/>
    </row>
    <row r="1318" spans="1:10" ht="56.25">
      <c r="A1318" s="7">
        <v>1317</v>
      </c>
      <c r="B1318" s="146" t="s">
        <v>3706</v>
      </c>
      <c r="C1318" s="90" t="s">
        <v>3875</v>
      </c>
      <c r="D1318" s="45" t="s">
        <v>4128</v>
      </c>
      <c r="E1318" s="45" t="s">
        <v>4141</v>
      </c>
      <c r="F1318" s="73" t="s">
        <v>3940</v>
      </c>
      <c r="G1318" s="90" t="s">
        <v>4158</v>
      </c>
      <c r="H1318" s="147">
        <v>2024</v>
      </c>
      <c r="I1318" s="163" t="s">
        <v>4484</v>
      </c>
      <c r="J1318" s="90"/>
    </row>
    <row r="1319" spans="1:10" ht="63">
      <c r="A1319" s="7">
        <v>1318</v>
      </c>
      <c r="B1319" s="146" t="s">
        <v>3706</v>
      </c>
      <c r="C1319" s="90" t="s">
        <v>3875</v>
      </c>
      <c r="D1319" s="45" t="s">
        <v>4129</v>
      </c>
      <c r="E1319" s="45" t="s">
        <v>4142</v>
      </c>
      <c r="F1319" s="73" t="s">
        <v>4629</v>
      </c>
      <c r="G1319" s="90" t="s">
        <v>4158</v>
      </c>
      <c r="H1319" s="147">
        <v>2024</v>
      </c>
      <c r="I1319" s="163" t="s">
        <v>4485</v>
      </c>
      <c r="J1319" s="90"/>
    </row>
    <row r="1320" spans="1:10" ht="63">
      <c r="A1320" s="7">
        <v>1319</v>
      </c>
      <c r="B1320" s="146" t="s">
        <v>3706</v>
      </c>
      <c r="C1320" s="90" t="s">
        <v>3875</v>
      </c>
      <c r="D1320" s="45" t="s">
        <v>4130</v>
      </c>
      <c r="E1320" s="45" t="s">
        <v>3962</v>
      </c>
      <c r="F1320" s="73" t="s">
        <v>3953</v>
      </c>
      <c r="G1320" s="90" t="s">
        <v>4158</v>
      </c>
      <c r="H1320" s="147">
        <v>2024</v>
      </c>
      <c r="I1320" s="163" t="s">
        <v>4486</v>
      </c>
      <c r="J1320" s="90"/>
    </row>
    <row r="1321" spans="1:10" ht="78.75">
      <c r="A1321" s="7">
        <v>1320</v>
      </c>
      <c r="B1321" s="146" t="s">
        <v>3706</v>
      </c>
      <c r="C1321" s="90" t="s">
        <v>3875</v>
      </c>
      <c r="D1321" s="45" t="s">
        <v>4131</v>
      </c>
      <c r="E1321" s="45" t="s">
        <v>4143</v>
      </c>
      <c r="F1321" s="73" t="s">
        <v>4630</v>
      </c>
      <c r="G1321" s="90" t="s">
        <v>4158</v>
      </c>
      <c r="H1321" s="147">
        <v>2024</v>
      </c>
      <c r="I1321" s="163" t="s">
        <v>4487</v>
      </c>
      <c r="J1321" s="90"/>
    </row>
    <row r="1322" spans="1:10" ht="63">
      <c r="A1322" s="7">
        <v>1321</v>
      </c>
      <c r="B1322" s="146" t="s">
        <v>3706</v>
      </c>
      <c r="C1322" s="90" t="s">
        <v>3875</v>
      </c>
      <c r="D1322" s="45" t="s">
        <v>4132</v>
      </c>
      <c r="E1322" s="45" t="s">
        <v>4144</v>
      </c>
      <c r="F1322" s="73" t="s">
        <v>4630</v>
      </c>
      <c r="G1322" s="90" t="s">
        <v>4158</v>
      </c>
      <c r="H1322" s="147">
        <v>2024</v>
      </c>
      <c r="I1322" s="163" t="s">
        <v>4488</v>
      </c>
      <c r="J1322" s="90"/>
    </row>
    <row r="1323" spans="1:10" ht="110.25">
      <c r="A1323" s="7">
        <v>1322</v>
      </c>
      <c r="B1323" s="146" t="s">
        <v>3268</v>
      </c>
      <c r="C1323" s="90" t="s">
        <v>4082</v>
      </c>
      <c r="D1323" s="45" t="s">
        <v>4328</v>
      </c>
      <c r="E1323" s="45" t="s">
        <v>4160</v>
      </c>
      <c r="F1323" s="73" t="s">
        <v>4631</v>
      </c>
      <c r="G1323" s="90" t="s">
        <v>4389</v>
      </c>
      <c r="H1323" s="147">
        <v>2024</v>
      </c>
      <c r="I1323" s="163" t="s">
        <v>4390</v>
      </c>
      <c r="J1323" s="90"/>
    </row>
    <row r="1324" spans="1:10" ht="67.5" customHeight="1">
      <c r="A1324" s="7">
        <v>1323</v>
      </c>
      <c r="B1324" s="146" t="s">
        <v>3268</v>
      </c>
      <c r="C1324" s="90" t="s">
        <v>4082</v>
      </c>
      <c r="D1324" s="45" t="s">
        <v>4329</v>
      </c>
      <c r="E1324" s="45" t="s">
        <v>4161</v>
      </c>
      <c r="F1324" s="73" t="s">
        <v>4632</v>
      </c>
      <c r="G1324" s="90" t="s">
        <v>4389</v>
      </c>
      <c r="H1324" s="147">
        <v>2024</v>
      </c>
      <c r="I1324" s="163" t="s">
        <v>4391</v>
      </c>
      <c r="J1324" s="90"/>
    </row>
    <row r="1325" spans="1:10" ht="51.75" customHeight="1">
      <c r="A1325" s="7">
        <v>1324</v>
      </c>
      <c r="B1325" s="146" t="s">
        <v>3268</v>
      </c>
      <c r="C1325" s="90" t="s">
        <v>4175</v>
      </c>
      <c r="D1325" s="45" t="s">
        <v>4330</v>
      </c>
      <c r="E1325" s="45" t="s">
        <v>3593</v>
      </c>
      <c r="F1325" s="73" t="s">
        <v>4633</v>
      </c>
      <c r="G1325" s="90" t="s">
        <v>4389</v>
      </c>
      <c r="H1325" s="147">
        <v>2024</v>
      </c>
      <c r="I1325" s="163" t="s">
        <v>4392</v>
      </c>
      <c r="J1325" s="90"/>
    </row>
    <row r="1326" spans="1:10" ht="78.75">
      <c r="A1326" s="7">
        <v>1325</v>
      </c>
      <c r="B1326" s="146" t="s">
        <v>3268</v>
      </c>
      <c r="C1326" s="90" t="s">
        <v>4175</v>
      </c>
      <c r="D1326" s="45" t="s">
        <v>4331</v>
      </c>
      <c r="E1326" s="45" t="s">
        <v>3564</v>
      </c>
      <c r="F1326" s="73" t="s">
        <v>4634</v>
      </c>
      <c r="G1326" s="90" t="s">
        <v>4389</v>
      </c>
      <c r="H1326" s="147">
        <v>2024</v>
      </c>
      <c r="I1326" s="163" t="s">
        <v>4393</v>
      </c>
      <c r="J1326" s="90"/>
    </row>
    <row r="1327" spans="1:10" ht="89.25">
      <c r="A1327" s="7">
        <v>1326</v>
      </c>
      <c r="B1327" s="146" t="s">
        <v>3268</v>
      </c>
      <c r="C1327" s="90" t="s">
        <v>4176</v>
      </c>
      <c r="D1327" s="45" t="s">
        <v>4332</v>
      </c>
      <c r="E1327" s="45" t="s">
        <v>3391</v>
      </c>
      <c r="F1327" s="73" t="s">
        <v>4635</v>
      </c>
      <c r="G1327" s="90" t="s">
        <v>4389</v>
      </c>
      <c r="H1327" s="147">
        <v>2024</v>
      </c>
      <c r="I1327" s="163" t="s">
        <v>4394</v>
      </c>
      <c r="J1327" s="90"/>
    </row>
    <row r="1328" spans="1:10" ht="78.75">
      <c r="A1328" s="7">
        <v>1327</v>
      </c>
      <c r="B1328" s="146" t="s">
        <v>3268</v>
      </c>
      <c r="C1328" s="90" t="s">
        <v>4176</v>
      </c>
      <c r="D1328" s="45" t="s">
        <v>4333</v>
      </c>
      <c r="E1328" s="45" t="s">
        <v>3455</v>
      </c>
      <c r="F1328" s="73" t="s">
        <v>4636</v>
      </c>
      <c r="G1328" s="90" t="s">
        <v>4389</v>
      </c>
      <c r="H1328" s="147">
        <v>2024</v>
      </c>
      <c r="I1328" s="163" t="s">
        <v>4395</v>
      </c>
      <c r="J1328" s="90"/>
    </row>
    <row r="1329" spans="1:10" ht="67.5">
      <c r="A1329" s="7">
        <v>1328</v>
      </c>
      <c r="B1329" s="146" t="s">
        <v>2739</v>
      </c>
      <c r="C1329" s="90" t="s">
        <v>4177</v>
      </c>
      <c r="D1329" s="45" t="s">
        <v>4334</v>
      </c>
      <c r="E1329" s="45" t="s">
        <v>2742</v>
      </c>
      <c r="F1329" s="73" t="s">
        <v>4637</v>
      </c>
      <c r="G1329" s="90" t="s">
        <v>4389</v>
      </c>
      <c r="H1329" s="147">
        <v>2024</v>
      </c>
      <c r="I1329" s="163" t="s">
        <v>4396</v>
      </c>
      <c r="J1329" s="90"/>
    </row>
    <row r="1330" spans="1:10" ht="47.25">
      <c r="A1330" s="7">
        <v>1329</v>
      </c>
      <c r="B1330" s="146" t="s">
        <v>2739</v>
      </c>
      <c r="C1330" s="90" t="s">
        <v>4177</v>
      </c>
      <c r="D1330" s="45" t="s">
        <v>4335</v>
      </c>
      <c r="E1330" s="45" t="s">
        <v>2832</v>
      </c>
      <c r="F1330" s="73" t="s">
        <v>4638</v>
      </c>
      <c r="G1330" s="90" t="s">
        <v>4389</v>
      </c>
      <c r="H1330" s="147">
        <v>2024</v>
      </c>
      <c r="I1330" s="155" t="s">
        <v>4397</v>
      </c>
      <c r="J1330" s="4"/>
    </row>
    <row r="1331" spans="1:10" ht="68.25">
      <c r="A1331" s="7">
        <v>1330</v>
      </c>
      <c r="B1331" s="146" t="s">
        <v>2739</v>
      </c>
      <c r="C1331" s="90" t="s">
        <v>4147</v>
      </c>
      <c r="D1331" s="45" t="s">
        <v>4336</v>
      </c>
      <c r="E1331" s="45" t="s">
        <v>2978</v>
      </c>
      <c r="F1331" s="73" t="s">
        <v>2994</v>
      </c>
      <c r="G1331" s="90" t="s">
        <v>4389</v>
      </c>
      <c r="H1331" s="147">
        <v>2024</v>
      </c>
      <c r="I1331" s="155" t="s">
        <v>4398</v>
      </c>
      <c r="J1331" s="4"/>
    </row>
    <row r="1332" spans="1:10" ht="68.25">
      <c r="A1332" s="7">
        <v>1331</v>
      </c>
      <c r="B1332" s="146" t="s">
        <v>2739</v>
      </c>
      <c r="C1332" s="90" t="s">
        <v>4147</v>
      </c>
      <c r="D1332" s="45" t="s">
        <v>4337</v>
      </c>
      <c r="E1332" s="45" t="s">
        <v>2978</v>
      </c>
      <c r="F1332" s="73" t="s">
        <v>2994</v>
      </c>
      <c r="G1332" s="90" t="s">
        <v>4389</v>
      </c>
      <c r="H1332" s="147">
        <v>2024</v>
      </c>
      <c r="I1332" s="155" t="s">
        <v>4399</v>
      </c>
      <c r="J1332" s="4"/>
    </row>
    <row r="1333" spans="1:10" ht="39.75" customHeight="1">
      <c r="A1333" s="7">
        <v>1332</v>
      </c>
      <c r="B1333" s="146" t="s">
        <v>2739</v>
      </c>
      <c r="C1333" s="90" t="s">
        <v>4147</v>
      </c>
      <c r="D1333" s="45" t="s">
        <v>4338</v>
      </c>
      <c r="E1333" s="45" t="s">
        <v>2929</v>
      </c>
      <c r="F1333" s="73" t="s">
        <v>4639</v>
      </c>
      <c r="G1333" s="90" t="s">
        <v>4389</v>
      </c>
      <c r="H1333" s="147">
        <v>2024</v>
      </c>
      <c r="I1333" s="155" t="s">
        <v>4400</v>
      </c>
      <c r="J1333" s="4"/>
    </row>
    <row r="1334" spans="1:10" ht="63">
      <c r="A1334" s="7">
        <v>1333</v>
      </c>
      <c r="B1334" s="146" t="s">
        <v>2739</v>
      </c>
      <c r="C1334" s="90" t="s">
        <v>4178</v>
      </c>
      <c r="D1334" s="45" t="s">
        <v>4339</v>
      </c>
      <c r="E1334" s="45" t="s">
        <v>3079</v>
      </c>
      <c r="F1334" s="73" t="s">
        <v>3419</v>
      </c>
      <c r="G1334" s="90" t="s">
        <v>4389</v>
      </c>
      <c r="H1334" s="147">
        <v>2024</v>
      </c>
      <c r="I1334" s="163" t="s">
        <v>4401</v>
      </c>
      <c r="J1334" s="4"/>
    </row>
    <row r="1335" spans="1:10" ht="45.75">
      <c r="A1335" s="7">
        <v>1334</v>
      </c>
      <c r="B1335" s="147" t="s">
        <v>9</v>
      </c>
      <c r="C1335" s="90" t="s">
        <v>4157</v>
      </c>
      <c r="D1335" s="45" t="s">
        <v>4340</v>
      </c>
      <c r="E1335" s="45" t="s">
        <v>445</v>
      </c>
      <c r="F1335" s="73" t="s">
        <v>4640</v>
      </c>
      <c r="G1335" s="90" t="s">
        <v>4389</v>
      </c>
      <c r="H1335" s="147">
        <v>2024</v>
      </c>
      <c r="I1335" s="155" t="s">
        <v>4402</v>
      </c>
      <c r="J1335" s="4"/>
    </row>
    <row r="1336" spans="1:10" ht="57">
      <c r="A1336" s="7">
        <v>1335</v>
      </c>
      <c r="B1336" s="147" t="s">
        <v>9</v>
      </c>
      <c r="C1336" s="90" t="s">
        <v>4157</v>
      </c>
      <c r="D1336" s="45" t="s">
        <v>4341</v>
      </c>
      <c r="E1336" s="45" t="s">
        <v>283</v>
      </c>
      <c r="F1336" s="73" t="s">
        <v>4641</v>
      </c>
      <c r="G1336" s="90" t="s">
        <v>4389</v>
      </c>
      <c r="H1336" s="147">
        <v>2024</v>
      </c>
      <c r="I1336" s="155" t="s">
        <v>4403</v>
      </c>
      <c r="J1336" s="4"/>
    </row>
    <row r="1337" spans="1:10" ht="76.5">
      <c r="A1337" s="7">
        <v>1336</v>
      </c>
      <c r="B1337" s="147" t="s">
        <v>9</v>
      </c>
      <c r="C1337" s="90" t="s">
        <v>4156</v>
      </c>
      <c r="D1337" s="45" t="s">
        <v>4342</v>
      </c>
      <c r="E1337" s="45" t="s">
        <v>107</v>
      </c>
      <c r="F1337" s="73" t="s">
        <v>235</v>
      </c>
      <c r="G1337" s="90" t="s">
        <v>4389</v>
      </c>
      <c r="H1337" s="147">
        <v>2024</v>
      </c>
      <c r="I1337" s="155" t="s">
        <v>4404</v>
      </c>
      <c r="J1337" s="4"/>
    </row>
    <row r="1338" spans="1:10" ht="57">
      <c r="A1338" s="7">
        <v>1337</v>
      </c>
      <c r="B1338" s="147" t="s">
        <v>3608</v>
      </c>
      <c r="C1338" s="90" t="s">
        <v>4179</v>
      </c>
      <c r="D1338" s="45" t="s">
        <v>4343</v>
      </c>
      <c r="E1338" s="45" t="s">
        <v>3667</v>
      </c>
      <c r="F1338" s="45" t="s">
        <v>4642</v>
      </c>
      <c r="G1338" s="90" t="s">
        <v>4389</v>
      </c>
      <c r="H1338" s="147">
        <v>2024</v>
      </c>
      <c r="I1338" s="155" t="s">
        <v>4405</v>
      </c>
      <c r="J1338" s="4"/>
    </row>
    <row r="1339" spans="1:10" ht="79.5">
      <c r="A1339" s="7">
        <v>1338</v>
      </c>
      <c r="B1339" s="147" t="s">
        <v>3608</v>
      </c>
      <c r="C1339" s="90" t="s">
        <v>4180</v>
      </c>
      <c r="D1339" s="45" t="s">
        <v>4344</v>
      </c>
      <c r="E1339" s="45" t="s">
        <v>3634</v>
      </c>
      <c r="F1339" s="45" t="s">
        <v>4344</v>
      </c>
      <c r="G1339" s="90" t="s">
        <v>4389</v>
      </c>
      <c r="H1339" s="147">
        <v>2024</v>
      </c>
      <c r="I1339" s="184" t="s">
        <v>4797</v>
      </c>
      <c r="J1339" s="4"/>
    </row>
    <row r="1340" spans="1:10" ht="57">
      <c r="A1340" s="7">
        <v>1339</v>
      </c>
      <c r="B1340" s="147" t="s">
        <v>817</v>
      </c>
      <c r="C1340" s="90" t="s">
        <v>4181</v>
      </c>
      <c r="D1340" s="45" t="s">
        <v>4345</v>
      </c>
      <c r="E1340" s="45" t="s">
        <v>1647</v>
      </c>
      <c r="F1340" s="73" t="s">
        <v>4643</v>
      </c>
      <c r="G1340" s="90" t="s">
        <v>4389</v>
      </c>
      <c r="H1340" s="147">
        <v>2024</v>
      </c>
      <c r="I1340" s="155" t="s">
        <v>4406</v>
      </c>
      <c r="J1340" s="4"/>
    </row>
    <row r="1341" spans="1:10" ht="68.25">
      <c r="A1341" s="7">
        <v>1340</v>
      </c>
      <c r="B1341" s="147" t="s">
        <v>817</v>
      </c>
      <c r="C1341" s="90" t="s">
        <v>4181</v>
      </c>
      <c r="D1341" s="45" t="s">
        <v>4346</v>
      </c>
      <c r="E1341" s="45" t="s">
        <v>1655</v>
      </c>
      <c r="F1341" s="73" t="s">
        <v>4644</v>
      </c>
      <c r="G1341" s="90" t="s">
        <v>4389</v>
      </c>
      <c r="H1341" s="147">
        <v>2024</v>
      </c>
      <c r="I1341" s="155" t="s">
        <v>4407</v>
      </c>
      <c r="J1341" s="4"/>
    </row>
    <row r="1342" spans="1:10" ht="76.5" customHeight="1">
      <c r="A1342" s="7">
        <v>1341</v>
      </c>
      <c r="B1342" s="147" t="s">
        <v>817</v>
      </c>
      <c r="C1342" s="90" t="s">
        <v>4181</v>
      </c>
      <c r="D1342" s="45" t="s">
        <v>4347</v>
      </c>
      <c r="E1342" s="45" t="s">
        <v>4162</v>
      </c>
      <c r="F1342" s="73" t="s">
        <v>4645</v>
      </c>
      <c r="G1342" s="90" t="s">
        <v>4389</v>
      </c>
      <c r="H1342" s="147">
        <v>2024</v>
      </c>
      <c r="I1342" s="155" t="s">
        <v>4408</v>
      </c>
      <c r="J1342" s="4"/>
    </row>
    <row r="1343" spans="1:10" ht="76.5">
      <c r="A1343" s="7">
        <v>1342</v>
      </c>
      <c r="B1343" s="147" t="s">
        <v>817</v>
      </c>
      <c r="C1343" s="90" t="s">
        <v>4182</v>
      </c>
      <c r="D1343" s="45" t="s">
        <v>4348</v>
      </c>
      <c r="E1343" s="45" t="s">
        <v>4163</v>
      </c>
      <c r="F1343" s="73" t="s">
        <v>4652</v>
      </c>
      <c r="G1343" s="90" t="s">
        <v>4389</v>
      </c>
      <c r="H1343" s="147">
        <v>2024</v>
      </c>
      <c r="I1343" s="155" t="s">
        <v>4409</v>
      </c>
      <c r="J1343" s="4"/>
    </row>
    <row r="1344" spans="1:10" ht="102">
      <c r="A1344" s="7">
        <v>1343</v>
      </c>
      <c r="B1344" s="147" t="s">
        <v>817</v>
      </c>
      <c r="C1344" s="90" t="s">
        <v>4182</v>
      </c>
      <c r="D1344" s="45" t="s">
        <v>4349</v>
      </c>
      <c r="E1344" s="45" t="s">
        <v>1569</v>
      </c>
      <c r="F1344" s="73" t="s">
        <v>4653</v>
      </c>
      <c r="G1344" s="90" t="s">
        <v>4389</v>
      </c>
      <c r="H1344" s="147">
        <v>2024</v>
      </c>
      <c r="I1344" s="155" t="s">
        <v>4410</v>
      </c>
      <c r="J1344" s="4"/>
    </row>
    <row r="1345" spans="1:10" ht="63" customHeight="1">
      <c r="A1345" s="7">
        <v>1344</v>
      </c>
      <c r="B1345" s="147" t="s">
        <v>1316</v>
      </c>
      <c r="C1345" s="90" t="s">
        <v>4183</v>
      </c>
      <c r="D1345" s="45" t="s">
        <v>4350</v>
      </c>
      <c r="E1345" s="45" t="s">
        <v>1422</v>
      </c>
      <c r="F1345" s="73" t="s">
        <v>4654</v>
      </c>
      <c r="G1345" s="90" t="s">
        <v>4389</v>
      </c>
      <c r="H1345" s="147">
        <v>2024</v>
      </c>
      <c r="I1345" s="155" t="s">
        <v>4411</v>
      </c>
      <c r="J1345" s="4"/>
    </row>
    <row r="1346" spans="1:10" ht="63">
      <c r="A1346" s="7">
        <v>1345</v>
      </c>
      <c r="B1346" s="147" t="s">
        <v>1316</v>
      </c>
      <c r="C1346" s="90" t="s">
        <v>4183</v>
      </c>
      <c r="D1346" s="45" t="s">
        <v>4351</v>
      </c>
      <c r="E1346" s="45" t="s">
        <v>1422</v>
      </c>
      <c r="F1346" s="73" t="s">
        <v>4654</v>
      </c>
      <c r="G1346" s="90" t="s">
        <v>4389</v>
      </c>
      <c r="H1346" s="147">
        <v>2024</v>
      </c>
      <c r="I1346" s="155" t="s">
        <v>4412</v>
      </c>
      <c r="J1346" s="4"/>
    </row>
    <row r="1347" spans="1:10" ht="68.25">
      <c r="A1347" s="7">
        <v>1346</v>
      </c>
      <c r="B1347" s="147" t="s">
        <v>2258</v>
      </c>
      <c r="C1347" s="90" t="s">
        <v>4148</v>
      </c>
      <c r="D1347" s="45" t="s">
        <v>4352</v>
      </c>
      <c r="E1347" s="45" t="s">
        <v>4164</v>
      </c>
      <c r="F1347" s="73" t="s">
        <v>4655</v>
      </c>
      <c r="G1347" s="90" t="s">
        <v>4389</v>
      </c>
      <c r="H1347" s="147">
        <v>2024</v>
      </c>
      <c r="I1347" s="155" t="s">
        <v>4413</v>
      </c>
      <c r="J1347" s="4"/>
    </row>
    <row r="1348" spans="1:10" ht="63.75">
      <c r="A1348" s="7">
        <v>1347</v>
      </c>
      <c r="B1348" s="147" t="s">
        <v>2258</v>
      </c>
      <c r="C1348" s="90" t="s">
        <v>4148</v>
      </c>
      <c r="D1348" s="45" t="s">
        <v>4353</v>
      </c>
      <c r="E1348" s="45" t="s">
        <v>4165</v>
      </c>
      <c r="F1348" s="73" t="s">
        <v>4656</v>
      </c>
      <c r="G1348" s="90" t="s">
        <v>4389</v>
      </c>
      <c r="H1348" s="147">
        <v>2024</v>
      </c>
      <c r="I1348" s="155" t="s">
        <v>4414</v>
      </c>
      <c r="J1348" s="4"/>
    </row>
    <row r="1349" spans="1:10" ht="102">
      <c r="A1349" s="7">
        <v>1348</v>
      </c>
      <c r="B1349" s="147" t="s">
        <v>2258</v>
      </c>
      <c r="C1349" s="90" t="s">
        <v>4148</v>
      </c>
      <c r="D1349" s="45" t="s">
        <v>4354</v>
      </c>
      <c r="E1349" s="45" t="s">
        <v>2271</v>
      </c>
      <c r="F1349" s="73" t="s">
        <v>4657</v>
      </c>
      <c r="G1349" s="90" t="s">
        <v>4389</v>
      </c>
      <c r="H1349" s="147">
        <v>2024</v>
      </c>
      <c r="I1349" s="164" t="s">
        <v>4415</v>
      </c>
      <c r="J1349" s="4"/>
    </row>
    <row r="1350" spans="1:10" ht="89.25">
      <c r="A1350" s="7">
        <v>1349</v>
      </c>
      <c r="B1350" s="147" t="s">
        <v>2258</v>
      </c>
      <c r="C1350" s="90" t="s">
        <v>2322</v>
      </c>
      <c r="D1350" s="45" t="s">
        <v>4355</v>
      </c>
      <c r="E1350" s="45" t="s">
        <v>2452</v>
      </c>
      <c r="F1350" s="73" t="s">
        <v>4658</v>
      </c>
      <c r="G1350" s="90" t="s">
        <v>4389</v>
      </c>
      <c r="H1350" s="147">
        <v>2024</v>
      </c>
      <c r="I1350" s="155" t="s">
        <v>4416</v>
      </c>
      <c r="J1350" s="4"/>
    </row>
    <row r="1351" spans="1:10" ht="78.75">
      <c r="A1351" s="7">
        <v>1350</v>
      </c>
      <c r="B1351" s="147" t="s">
        <v>2258</v>
      </c>
      <c r="C1351" s="90" t="s">
        <v>4150</v>
      </c>
      <c r="D1351" s="45" t="s">
        <v>4356</v>
      </c>
      <c r="E1351" s="45" t="s">
        <v>4166</v>
      </c>
      <c r="F1351" s="73" t="s">
        <v>4659</v>
      </c>
      <c r="G1351" s="90" t="s">
        <v>4389</v>
      </c>
      <c r="H1351" s="147">
        <v>2024</v>
      </c>
      <c r="I1351" s="163" t="s">
        <v>4417</v>
      </c>
      <c r="J1351" s="4"/>
    </row>
    <row r="1352" spans="1:10" ht="78.75">
      <c r="A1352" s="7">
        <v>1351</v>
      </c>
      <c r="B1352" s="147" t="s">
        <v>2258</v>
      </c>
      <c r="C1352" s="90" t="s">
        <v>4150</v>
      </c>
      <c r="D1352" s="45" t="s">
        <v>4357</v>
      </c>
      <c r="E1352" s="45" t="s">
        <v>4166</v>
      </c>
      <c r="F1352" s="73" t="s">
        <v>4660</v>
      </c>
      <c r="G1352" s="90" t="s">
        <v>4389</v>
      </c>
      <c r="H1352" s="147">
        <v>2024</v>
      </c>
      <c r="I1352" s="163" t="s">
        <v>4418</v>
      </c>
      <c r="J1352" s="4"/>
    </row>
    <row r="1353" spans="1:10" ht="90.75">
      <c r="A1353" s="7">
        <v>1352</v>
      </c>
      <c r="B1353" s="147" t="s">
        <v>2258</v>
      </c>
      <c r="C1353" s="90" t="s">
        <v>4150</v>
      </c>
      <c r="D1353" s="45" t="s">
        <v>4358</v>
      </c>
      <c r="E1353" s="45" t="s">
        <v>2544</v>
      </c>
      <c r="F1353" s="73" t="s">
        <v>4661</v>
      </c>
      <c r="G1353" s="90" t="s">
        <v>4389</v>
      </c>
      <c r="H1353" s="147">
        <v>2024</v>
      </c>
      <c r="I1353" s="155" t="s">
        <v>4419</v>
      </c>
      <c r="J1353" s="4"/>
    </row>
    <row r="1354" spans="1:10" ht="114.75">
      <c r="A1354" s="7">
        <v>1353</v>
      </c>
      <c r="B1354" s="147" t="s">
        <v>2258</v>
      </c>
      <c r="C1354" s="90" t="s">
        <v>4150</v>
      </c>
      <c r="D1354" s="45" t="s">
        <v>4359</v>
      </c>
      <c r="E1354" s="45" t="s">
        <v>2557</v>
      </c>
      <c r="F1354" s="73" t="s">
        <v>4662</v>
      </c>
      <c r="G1354" s="90" t="s">
        <v>4389</v>
      </c>
      <c r="H1354" s="147">
        <v>2024</v>
      </c>
      <c r="I1354" s="155" t="s">
        <v>4420</v>
      </c>
      <c r="J1354" s="4"/>
    </row>
    <row r="1355" spans="1:10" ht="57">
      <c r="A1355" s="7">
        <v>1354</v>
      </c>
      <c r="B1355" s="147" t="s">
        <v>2258</v>
      </c>
      <c r="C1355" s="90" t="s">
        <v>4149</v>
      </c>
      <c r="D1355" s="45" t="s">
        <v>4360</v>
      </c>
      <c r="E1355" s="45" t="s">
        <v>2624</v>
      </c>
      <c r="F1355" s="73" t="s">
        <v>4663</v>
      </c>
      <c r="G1355" s="90" t="s">
        <v>4389</v>
      </c>
      <c r="H1355" s="147">
        <v>2024</v>
      </c>
      <c r="I1355" s="155" t="s">
        <v>4421</v>
      </c>
      <c r="J1355" s="4"/>
    </row>
    <row r="1356" spans="1:10" ht="79.5">
      <c r="A1356" s="7">
        <v>1355</v>
      </c>
      <c r="B1356" s="147" t="s">
        <v>2258</v>
      </c>
      <c r="C1356" s="90" t="s">
        <v>4149</v>
      </c>
      <c r="D1356" s="45" t="s">
        <v>4361</v>
      </c>
      <c r="E1356" s="45" t="s">
        <v>4167</v>
      </c>
      <c r="F1356" s="73" t="s">
        <v>4664</v>
      </c>
      <c r="G1356" s="90" t="s">
        <v>4389</v>
      </c>
      <c r="H1356" s="147">
        <v>2024</v>
      </c>
      <c r="I1356" s="155" t="s">
        <v>4422</v>
      </c>
      <c r="J1356" s="4"/>
    </row>
    <row r="1357" spans="1:10" ht="68.25">
      <c r="A1357" s="7">
        <v>1356</v>
      </c>
      <c r="B1357" s="147" t="s">
        <v>2258</v>
      </c>
      <c r="C1357" s="90" t="s">
        <v>4149</v>
      </c>
      <c r="D1357" s="45" t="s">
        <v>4362</v>
      </c>
      <c r="E1357" s="45" t="s">
        <v>4168</v>
      </c>
      <c r="F1357" s="73" t="s">
        <v>4665</v>
      </c>
      <c r="G1357" s="90" t="s">
        <v>4389</v>
      </c>
      <c r="H1357" s="147">
        <v>2024</v>
      </c>
      <c r="I1357" s="155" t="s">
        <v>4423</v>
      </c>
      <c r="J1357" s="4"/>
    </row>
    <row r="1358" spans="1:10" ht="63">
      <c r="A1358" s="7">
        <v>1357</v>
      </c>
      <c r="B1358" s="147" t="s">
        <v>2258</v>
      </c>
      <c r="C1358" s="90" t="s">
        <v>4149</v>
      </c>
      <c r="D1358" s="45" t="s">
        <v>4363</v>
      </c>
      <c r="E1358" s="45" t="s">
        <v>2728</v>
      </c>
      <c r="F1358" s="73" t="s">
        <v>4666</v>
      </c>
      <c r="G1358" s="90" t="s">
        <v>4389</v>
      </c>
      <c r="H1358" s="147">
        <v>2024</v>
      </c>
      <c r="I1358" s="155" t="s">
        <v>4424</v>
      </c>
      <c r="J1358" s="4"/>
    </row>
    <row r="1359" spans="1:10" ht="36" customHeight="1">
      <c r="A1359" s="7">
        <v>1358</v>
      </c>
      <c r="B1359" s="147" t="s">
        <v>1797</v>
      </c>
      <c r="C1359" s="45" t="s">
        <v>2058</v>
      </c>
      <c r="D1359" s="45" t="s">
        <v>4364</v>
      </c>
      <c r="E1359" s="45" t="s">
        <v>2154</v>
      </c>
      <c r="F1359" s="73" t="s">
        <v>4667</v>
      </c>
      <c r="G1359" s="90" t="s">
        <v>4389</v>
      </c>
      <c r="H1359" s="147">
        <v>2024</v>
      </c>
      <c r="I1359" s="155" t="s">
        <v>4425</v>
      </c>
      <c r="J1359" s="4"/>
    </row>
    <row r="1360" spans="1:10" ht="68.25">
      <c r="A1360" s="7">
        <v>1359</v>
      </c>
      <c r="B1360" s="147" t="s">
        <v>1797</v>
      </c>
      <c r="C1360" s="45" t="s">
        <v>2058</v>
      </c>
      <c r="D1360" s="45" t="s">
        <v>4365</v>
      </c>
      <c r="E1360" s="45" t="s">
        <v>2060</v>
      </c>
      <c r="F1360" s="73" t="s">
        <v>4668</v>
      </c>
      <c r="G1360" s="90" t="s">
        <v>4389</v>
      </c>
      <c r="H1360" s="147">
        <v>2024</v>
      </c>
      <c r="I1360" s="155" t="s">
        <v>4426</v>
      </c>
      <c r="J1360" s="4"/>
    </row>
    <row r="1361" spans="1:10" ht="68.25">
      <c r="A1361" s="7">
        <v>1360</v>
      </c>
      <c r="B1361" s="147" t="s">
        <v>1797</v>
      </c>
      <c r="C1361" s="45" t="s">
        <v>2058</v>
      </c>
      <c r="D1361" s="45" t="s">
        <v>4366</v>
      </c>
      <c r="E1361" s="45" t="s">
        <v>4169</v>
      </c>
      <c r="F1361" s="73" t="s">
        <v>4669</v>
      </c>
      <c r="G1361" s="90" t="s">
        <v>4389</v>
      </c>
      <c r="H1361" s="147">
        <v>2024</v>
      </c>
      <c r="I1361" s="155" t="s">
        <v>4427</v>
      </c>
      <c r="J1361" s="4"/>
    </row>
    <row r="1362" spans="1:10" ht="78.75">
      <c r="A1362" s="7">
        <v>1361</v>
      </c>
      <c r="B1362" s="147" t="s">
        <v>999</v>
      </c>
      <c r="C1362" s="90" t="s">
        <v>4154</v>
      </c>
      <c r="D1362" s="45" t="s">
        <v>4367</v>
      </c>
      <c r="E1362" s="45" t="s">
        <v>1002</v>
      </c>
      <c r="F1362" s="73" t="s">
        <v>1022</v>
      </c>
      <c r="G1362" s="90" t="s">
        <v>4389</v>
      </c>
      <c r="H1362" s="147">
        <v>2024</v>
      </c>
      <c r="I1362" s="163" t="s">
        <v>4428</v>
      </c>
      <c r="J1362" s="4"/>
    </row>
    <row r="1363" spans="1:10" ht="78.75">
      <c r="A1363" s="7">
        <v>1362</v>
      </c>
      <c r="B1363" s="147" t="s">
        <v>999</v>
      </c>
      <c r="C1363" s="90" t="s">
        <v>4154</v>
      </c>
      <c r="D1363" s="45" t="s">
        <v>4368</v>
      </c>
      <c r="E1363" s="45" t="s">
        <v>1002</v>
      </c>
      <c r="F1363" s="73" t="s">
        <v>1022</v>
      </c>
      <c r="G1363" s="90" t="s">
        <v>4389</v>
      </c>
      <c r="H1363" s="147">
        <v>2024</v>
      </c>
      <c r="I1363" s="163" t="s">
        <v>4429</v>
      </c>
      <c r="J1363" s="4"/>
    </row>
    <row r="1364" spans="1:10" ht="68.25">
      <c r="A1364" s="7">
        <v>1363</v>
      </c>
      <c r="B1364" s="147" t="s">
        <v>999</v>
      </c>
      <c r="C1364" s="90" t="s">
        <v>1223</v>
      </c>
      <c r="D1364" s="45" t="s">
        <v>4369</v>
      </c>
      <c r="E1364" s="45" t="s">
        <v>1292</v>
      </c>
      <c r="F1364" s="73" t="s">
        <v>4670</v>
      </c>
      <c r="G1364" s="90" t="s">
        <v>4389</v>
      </c>
      <c r="H1364" s="147">
        <v>2024</v>
      </c>
      <c r="I1364" s="155" t="s">
        <v>4430</v>
      </c>
      <c r="J1364" s="4"/>
    </row>
    <row r="1365" spans="1:10" ht="57">
      <c r="A1365" s="7">
        <v>1364</v>
      </c>
      <c r="B1365" s="147" t="s">
        <v>999</v>
      </c>
      <c r="C1365" s="90" t="s">
        <v>1223</v>
      </c>
      <c r="D1365" s="45" t="s">
        <v>4370</v>
      </c>
      <c r="E1365" s="45" t="s">
        <v>1311</v>
      </c>
      <c r="F1365" s="73" t="s">
        <v>4671</v>
      </c>
      <c r="G1365" s="90" t="s">
        <v>4389</v>
      </c>
      <c r="H1365" s="147">
        <v>2024</v>
      </c>
      <c r="I1365" s="155" t="s">
        <v>4431</v>
      </c>
      <c r="J1365" s="4"/>
    </row>
    <row r="1366" spans="1:10" ht="90.75">
      <c r="A1366" s="7">
        <v>1365</v>
      </c>
      <c r="B1366" s="147" t="s">
        <v>489</v>
      </c>
      <c r="C1366" s="90" t="s">
        <v>4184</v>
      </c>
      <c r="D1366" s="45" t="s">
        <v>4371</v>
      </c>
      <c r="E1366" s="45" t="s">
        <v>596</v>
      </c>
      <c r="F1366" s="73" t="s">
        <v>4672</v>
      </c>
      <c r="G1366" s="90" t="s">
        <v>4389</v>
      </c>
      <c r="H1366" s="147">
        <v>2024</v>
      </c>
      <c r="I1366" s="155" t="s">
        <v>4432</v>
      </c>
      <c r="J1366" s="4"/>
    </row>
    <row r="1367" spans="1:10" ht="68.25">
      <c r="A1367" s="7">
        <v>1366</v>
      </c>
      <c r="B1367" s="147" t="s">
        <v>489</v>
      </c>
      <c r="C1367" s="90" t="s">
        <v>4184</v>
      </c>
      <c r="D1367" s="45" t="s">
        <v>4372</v>
      </c>
      <c r="E1367" s="45" t="s">
        <v>672</v>
      </c>
      <c r="F1367" s="73" t="s">
        <v>4673</v>
      </c>
      <c r="G1367" s="90" t="s">
        <v>4389</v>
      </c>
      <c r="H1367" s="147">
        <v>2024</v>
      </c>
      <c r="I1367" s="155" t="s">
        <v>4433</v>
      </c>
      <c r="J1367" s="4"/>
    </row>
    <row r="1368" spans="1:10" ht="68.25">
      <c r="A1368" s="7">
        <v>1367</v>
      </c>
      <c r="B1368" s="147" t="s">
        <v>489</v>
      </c>
      <c r="C1368" s="90" t="s">
        <v>4184</v>
      </c>
      <c r="D1368" s="45" t="s">
        <v>4373</v>
      </c>
      <c r="E1368" s="45" t="s">
        <v>4170</v>
      </c>
      <c r="F1368" s="73" t="s">
        <v>4674</v>
      </c>
      <c r="G1368" s="90" t="s">
        <v>4389</v>
      </c>
      <c r="H1368" s="147">
        <v>2024</v>
      </c>
      <c r="I1368" s="155" t="s">
        <v>4434</v>
      </c>
      <c r="J1368" s="4"/>
    </row>
    <row r="1369" spans="1:10" ht="63">
      <c r="A1369" s="7">
        <v>1368</v>
      </c>
      <c r="B1369" s="147" t="s">
        <v>489</v>
      </c>
      <c r="C1369" s="90" t="s">
        <v>4153</v>
      </c>
      <c r="D1369" s="45" t="s">
        <v>4374</v>
      </c>
      <c r="E1369" s="45" t="s">
        <v>4171</v>
      </c>
      <c r="F1369" s="73" t="s">
        <v>4676</v>
      </c>
      <c r="G1369" s="90" t="s">
        <v>4389</v>
      </c>
      <c r="H1369" s="147">
        <v>2024</v>
      </c>
      <c r="I1369" s="163" t="s">
        <v>4435</v>
      </c>
      <c r="J1369" s="4"/>
    </row>
    <row r="1370" spans="1:10" ht="68.25">
      <c r="A1370" s="7">
        <v>1369</v>
      </c>
      <c r="B1370" s="147" t="s">
        <v>489</v>
      </c>
      <c r="C1370" s="90" t="s">
        <v>4153</v>
      </c>
      <c r="D1370" s="45" t="s">
        <v>4375</v>
      </c>
      <c r="E1370" s="45" t="s">
        <v>853</v>
      </c>
      <c r="F1370" s="73" t="s">
        <v>4675</v>
      </c>
      <c r="G1370" s="90" t="s">
        <v>4389</v>
      </c>
      <c r="H1370" s="147">
        <v>2024</v>
      </c>
      <c r="I1370" s="155" t="s">
        <v>4436</v>
      </c>
      <c r="J1370" s="4"/>
    </row>
    <row r="1371" spans="1:10" ht="140.25">
      <c r="A1371" s="7">
        <v>1370</v>
      </c>
      <c r="B1371" s="147" t="s">
        <v>489</v>
      </c>
      <c r="C1371" s="90" t="s">
        <v>4080</v>
      </c>
      <c r="D1371" s="45" t="s">
        <v>4376</v>
      </c>
      <c r="E1371" s="45" t="s">
        <v>900</v>
      </c>
      <c r="F1371" s="73" t="s">
        <v>4677</v>
      </c>
      <c r="G1371" s="90" t="s">
        <v>4389</v>
      </c>
      <c r="H1371" s="147">
        <v>2024</v>
      </c>
      <c r="I1371" s="155" t="s">
        <v>4437</v>
      </c>
      <c r="J1371" s="4"/>
    </row>
    <row r="1372" spans="1:10" ht="78.75">
      <c r="A1372" s="7">
        <v>1371</v>
      </c>
      <c r="B1372" s="147" t="s">
        <v>489</v>
      </c>
      <c r="C1372" s="90" t="s">
        <v>4080</v>
      </c>
      <c r="D1372" s="45" t="s">
        <v>4377</v>
      </c>
      <c r="E1372" s="45" t="s">
        <v>954</v>
      </c>
      <c r="F1372" s="73" t="s">
        <v>4678</v>
      </c>
      <c r="G1372" s="90" t="s">
        <v>4389</v>
      </c>
      <c r="H1372" s="147">
        <v>2024</v>
      </c>
      <c r="I1372" s="163" t="s">
        <v>4438</v>
      </c>
      <c r="J1372" s="4"/>
    </row>
    <row r="1373" spans="1:10" ht="68.25">
      <c r="A1373" s="7">
        <v>1372</v>
      </c>
      <c r="B1373" s="147" t="s">
        <v>489</v>
      </c>
      <c r="C1373" s="90" t="s">
        <v>4185</v>
      </c>
      <c r="D1373" s="45" t="s">
        <v>4378</v>
      </c>
      <c r="E1373" s="45" t="s">
        <v>4172</v>
      </c>
      <c r="F1373" s="73" t="s">
        <v>4679</v>
      </c>
      <c r="G1373" s="90" t="s">
        <v>4389</v>
      </c>
      <c r="H1373" s="147">
        <v>2024</v>
      </c>
      <c r="I1373" s="155" t="s">
        <v>4439</v>
      </c>
      <c r="J1373" s="4"/>
    </row>
    <row r="1374" spans="1:10" ht="68.25">
      <c r="A1374" s="7">
        <v>1373</v>
      </c>
      <c r="B1374" s="147" t="s">
        <v>489</v>
      </c>
      <c r="C1374" s="90" t="s">
        <v>4186</v>
      </c>
      <c r="D1374" s="45" t="s">
        <v>4379</v>
      </c>
      <c r="E1374" s="45" t="s">
        <v>723</v>
      </c>
      <c r="F1374" s="73" t="s">
        <v>716</v>
      </c>
      <c r="G1374" s="90" t="s">
        <v>4389</v>
      </c>
      <c r="H1374" s="147">
        <v>2024</v>
      </c>
      <c r="I1374" s="155" t="s">
        <v>4440</v>
      </c>
      <c r="J1374" s="4"/>
    </row>
    <row r="1375" spans="1:10" ht="57">
      <c r="A1375" s="7">
        <v>1374</v>
      </c>
      <c r="B1375" s="147" t="s">
        <v>3706</v>
      </c>
      <c r="C1375" s="90" t="s">
        <v>3875</v>
      </c>
      <c r="D1375" s="45" t="s">
        <v>4380</v>
      </c>
      <c r="E1375" s="45" t="s">
        <v>4173</v>
      </c>
      <c r="F1375" s="73" t="s">
        <v>4680</v>
      </c>
      <c r="G1375" s="90" t="s">
        <v>4389</v>
      </c>
      <c r="H1375" s="147">
        <v>2024</v>
      </c>
      <c r="I1375" s="155" t="s">
        <v>4441</v>
      </c>
      <c r="J1375" s="4"/>
    </row>
    <row r="1376" spans="1:10" ht="45.75">
      <c r="A1376" s="7">
        <v>1375</v>
      </c>
      <c r="B1376" s="147" t="s">
        <v>3706</v>
      </c>
      <c r="C1376" s="90" t="s">
        <v>3875</v>
      </c>
      <c r="D1376" s="45" t="s">
        <v>4381</v>
      </c>
      <c r="E1376" s="45" t="s">
        <v>3926</v>
      </c>
      <c r="F1376" s="73" t="s">
        <v>4680</v>
      </c>
      <c r="G1376" s="90" t="s">
        <v>4389</v>
      </c>
      <c r="H1376" s="147">
        <v>2024</v>
      </c>
      <c r="I1376" s="155" t="s">
        <v>4442</v>
      </c>
      <c r="J1376" s="4"/>
    </row>
    <row r="1377" spans="1:10" ht="78.75">
      <c r="A1377" s="7">
        <v>1376</v>
      </c>
      <c r="B1377" s="147" t="s">
        <v>3706</v>
      </c>
      <c r="C1377" s="90" t="s">
        <v>3968</v>
      </c>
      <c r="D1377" s="45" t="s">
        <v>4382</v>
      </c>
      <c r="E1377" s="45" t="s">
        <v>3983</v>
      </c>
      <c r="F1377" s="73" t="s">
        <v>4681</v>
      </c>
      <c r="G1377" s="90" t="s">
        <v>4389</v>
      </c>
      <c r="H1377" s="147">
        <v>2024</v>
      </c>
      <c r="I1377" s="163" t="s">
        <v>4443</v>
      </c>
      <c r="J1377" s="4"/>
    </row>
    <row r="1378" spans="1:10" ht="68.25">
      <c r="A1378" s="7">
        <v>1377</v>
      </c>
      <c r="B1378" s="147" t="s">
        <v>3706</v>
      </c>
      <c r="C1378" s="90" t="s">
        <v>4187</v>
      </c>
      <c r="D1378" s="45" t="s">
        <v>4383</v>
      </c>
      <c r="E1378" s="45" t="s">
        <v>4013</v>
      </c>
      <c r="F1378" s="73" t="s">
        <v>4619</v>
      </c>
      <c r="G1378" s="90" t="s">
        <v>4389</v>
      </c>
      <c r="H1378" s="147">
        <v>2024</v>
      </c>
      <c r="I1378" s="155" t="s">
        <v>4444</v>
      </c>
      <c r="J1378" s="4"/>
    </row>
    <row r="1379" spans="1:10" ht="78.75">
      <c r="A1379" s="7">
        <v>1378</v>
      </c>
      <c r="B1379" s="147" t="s">
        <v>3706</v>
      </c>
      <c r="C1379" s="90" t="s">
        <v>3815</v>
      </c>
      <c r="D1379" s="45" t="s">
        <v>4384</v>
      </c>
      <c r="E1379" s="45" t="s">
        <v>3821</v>
      </c>
      <c r="F1379" s="73" t="s">
        <v>3832</v>
      </c>
      <c r="G1379" s="90" t="s">
        <v>4389</v>
      </c>
      <c r="H1379" s="147">
        <v>2024</v>
      </c>
      <c r="I1379" s="163" t="s">
        <v>4445</v>
      </c>
      <c r="J1379" s="4"/>
    </row>
    <row r="1380" spans="1:10" ht="57">
      <c r="A1380" s="7">
        <v>1379</v>
      </c>
      <c r="B1380" s="147" t="s">
        <v>3706</v>
      </c>
      <c r="C1380" s="90" t="s">
        <v>3815</v>
      </c>
      <c r="D1380" s="45" t="s">
        <v>512</v>
      </c>
      <c r="E1380" s="45" t="s">
        <v>4174</v>
      </c>
      <c r="F1380" s="73" t="s">
        <v>4682</v>
      </c>
      <c r="G1380" s="90" t="s">
        <v>4389</v>
      </c>
      <c r="H1380" s="147">
        <v>2024</v>
      </c>
      <c r="I1380" s="155" t="s">
        <v>4446</v>
      </c>
      <c r="J1380" s="4"/>
    </row>
    <row r="1381" spans="1:10" ht="78.75">
      <c r="A1381" s="7">
        <v>1380</v>
      </c>
      <c r="B1381" s="147" t="s">
        <v>3706</v>
      </c>
      <c r="C1381" s="90" t="s">
        <v>3815</v>
      </c>
      <c r="D1381" s="45" t="s">
        <v>4385</v>
      </c>
      <c r="E1381" s="45" t="s">
        <v>3836</v>
      </c>
      <c r="F1381" s="73" t="s">
        <v>3832</v>
      </c>
      <c r="G1381" s="90" t="s">
        <v>4389</v>
      </c>
      <c r="H1381" s="147">
        <v>2024</v>
      </c>
      <c r="I1381" s="163" t="s">
        <v>4447</v>
      </c>
      <c r="J1381" s="4"/>
    </row>
    <row r="1382" spans="1:10" ht="78.75">
      <c r="A1382" s="7">
        <v>1381</v>
      </c>
      <c r="B1382" s="147" t="s">
        <v>3706</v>
      </c>
      <c r="C1382" s="90" t="s">
        <v>3815</v>
      </c>
      <c r="D1382" s="45" t="s">
        <v>4386</v>
      </c>
      <c r="E1382" s="45" t="s">
        <v>3836</v>
      </c>
      <c r="F1382" s="73" t="s">
        <v>3832</v>
      </c>
      <c r="G1382" s="90" t="s">
        <v>4389</v>
      </c>
      <c r="H1382" s="147">
        <v>2024</v>
      </c>
      <c r="I1382" s="163" t="s">
        <v>4448</v>
      </c>
      <c r="J1382" s="4"/>
    </row>
    <row r="1383" spans="1:10" ht="79.5">
      <c r="A1383" s="7">
        <v>1382</v>
      </c>
      <c r="B1383" s="147" t="s">
        <v>3706</v>
      </c>
      <c r="C1383" s="90" t="s">
        <v>3815</v>
      </c>
      <c r="D1383" s="45" t="s">
        <v>4387</v>
      </c>
      <c r="E1383" s="45" t="s">
        <v>3850</v>
      </c>
      <c r="F1383" s="73" t="s">
        <v>4683</v>
      </c>
      <c r="G1383" s="90" t="s">
        <v>4389</v>
      </c>
      <c r="H1383" s="147">
        <v>2024</v>
      </c>
      <c r="I1383" s="155" t="s">
        <v>4449</v>
      </c>
      <c r="J1383" s="4"/>
    </row>
    <row r="1384" spans="1:10" ht="59.25" customHeight="1">
      <c r="A1384" s="7">
        <v>1383</v>
      </c>
      <c r="B1384" s="147" t="s">
        <v>3268</v>
      </c>
      <c r="C1384" s="90" t="s">
        <v>4176</v>
      </c>
      <c r="D1384" s="45" t="s">
        <v>4188</v>
      </c>
      <c r="E1384" s="106" t="s">
        <v>3461</v>
      </c>
      <c r="F1384" s="73" t="s">
        <v>4684</v>
      </c>
      <c r="G1384" s="90" t="s">
        <v>4388</v>
      </c>
      <c r="H1384" s="147">
        <v>2024</v>
      </c>
      <c r="I1384" s="155" t="s">
        <v>4489</v>
      </c>
      <c r="J1384" s="4"/>
    </row>
    <row r="1385" spans="1:10" ht="79.5">
      <c r="A1385" s="7">
        <v>1384</v>
      </c>
      <c r="B1385" s="147" t="s">
        <v>3268</v>
      </c>
      <c r="C1385" s="90" t="s">
        <v>4176</v>
      </c>
      <c r="D1385" s="45" t="s">
        <v>4189</v>
      </c>
      <c r="E1385" s="106" t="s">
        <v>3391</v>
      </c>
      <c r="F1385" s="73" t="s">
        <v>4685</v>
      </c>
      <c r="G1385" s="90" t="s">
        <v>4388</v>
      </c>
      <c r="H1385" s="147">
        <v>2024</v>
      </c>
      <c r="I1385" s="155" t="s">
        <v>4490</v>
      </c>
      <c r="J1385" s="4"/>
    </row>
    <row r="1386" spans="1:10" ht="36.75" customHeight="1">
      <c r="A1386" s="7">
        <v>1385</v>
      </c>
      <c r="B1386" s="147" t="s">
        <v>3268</v>
      </c>
      <c r="C1386" s="90" t="s">
        <v>4175</v>
      </c>
      <c r="D1386" s="45" t="s">
        <v>4190</v>
      </c>
      <c r="E1386" s="106" t="s">
        <v>1531</v>
      </c>
      <c r="F1386" s="73" t="s">
        <v>4686</v>
      </c>
      <c r="G1386" s="90" t="s">
        <v>4388</v>
      </c>
      <c r="H1386" s="147">
        <v>2024</v>
      </c>
      <c r="I1386" s="155" t="s">
        <v>4491</v>
      </c>
      <c r="J1386" s="4"/>
    </row>
    <row r="1387" spans="1:10" ht="65.25" customHeight="1">
      <c r="A1387" s="7">
        <v>1386</v>
      </c>
      <c r="B1387" s="147" t="s">
        <v>2739</v>
      </c>
      <c r="C1387" s="90" t="s">
        <v>4146</v>
      </c>
      <c r="D1387" s="45" t="s">
        <v>4191</v>
      </c>
      <c r="E1387" s="106" t="s">
        <v>2751</v>
      </c>
      <c r="F1387" s="73" t="s">
        <v>2890</v>
      </c>
      <c r="G1387" s="90" t="s">
        <v>4388</v>
      </c>
      <c r="H1387" s="147">
        <v>2024</v>
      </c>
      <c r="I1387" s="155" t="s">
        <v>4492</v>
      </c>
      <c r="J1387" s="4"/>
    </row>
    <row r="1388" spans="1:10" ht="75" customHeight="1">
      <c r="A1388" s="7">
        <v>1387</v>
      </c>
      <c r="B1388" s="147" t="s">
        <v>2739</v>
      </c>
      <c r="C1388" s="90" t="s">
        <v>4146</v>
      </c>
      <c r="D1388" s="45" t="s">
        <v>4192</v>
      </c>
      <c r="E1388" s="106" t="s">
        <v>2777</v>
      </c>
      <c r="F1388" s="73" t="s">
        <v>2890</v>
      </c>
      <c r="G1388" s="90" t="s">
        <v>4388</v>
      </c>
      <c r="H1388" s="147">
        <v>2024</v>
      </c>
      <c r="I1388" s="155" t="s">
        <v>4493</v>
      </c>
      <c r="J1388" s="4"/>
    </row>
    <row r="1389" spans="1:10" ht="68.25">
      <c r="A1389" s="7">
        <v>1388</v>
      </c>
      <c r="B1389" s="147" t="s">
        <v>2739</v>
      </c>
      <c r="C1389" s="90" t="s">
        <v>4146</v>
      </c>
      <c r="D1389" s="45" t="s">
        <v>4193</v>
      </c>
      <c r="E1389" s="106" t="s">
        <v>2835</v>
      </c>
      <c r="F1389" s="73" t="s">
        <v>2880</v>
      </c>
      <c r="G1389" s="90" t="s">
        <v>4388</v>
      </c>
      <c r="H1389" s="147">
        <v>2024</v>
      </c>
      <c r="I1389" s="155" t="s">
        <v>4494</v>
      </c>
      <c r="J1389" s="4"/>
    </row>
    <row r="1390" spans="1:10" ht="68.25">
      <c r="A1390" s="7">
        <v>1389</v>
      </c>
      <c r="B1390" s="147" t="s">
        <v>2739</v>
      </c>
      <c r="C1390" s="90" t="s">
        <v>4146</v>
      </c>
      <c r="D1390" s="45" t="s">
        <v>4194</v>
      </c>
      <c r="E1390" s="106" t="s">
        <v>2818</v>
      </c>
      <c r="F1390" s="73" t="s">
        <v>4687</v>
      </c>
      <c r="G1390" s="90" t="s">
        <v>4388</v>
      </c>
      <c r="H1390" s="147">
        <v>2024</v>
      </c>
      <c r="I1390" s="155" t="s">
        <v>4495</v>
      </c>
      <c r="J1390" s="4"/>
    </row>
    <row r="1391" spans="1:10" ht="63">
      <c r="A1391" s="7">
        <v>1390</v>
      </c>
      <c r="B1391" s="147" t="s">
        <v>2739</v>
      </c>
      <c r="C1391" s="90" t="s">
        <v>4146</v>
      </c>
      <c r="D1391" s="45" t="s">
        <v>4195</v>
      </c>
      <c r="E1391" s="106" t="s">
        <v>2859</v>
      </c>
      <c r="F1391" s="73" t="s">
        <v>4688</v>
      </c>
      <c r="G1391" s="90" t="s">
        <v>4388</v>
      </c>
      <c r="H1391" s="147">
        <v>2024</v>
      </c>
      <c r="I1391" s="155" t="s">
        <v>4496</v>
      </c>
      <c r="J1391" s="4"/>
    </row>
    <row r="1392" spans="1:10" ht="39" customHeight="1">
      <c r="A1392" s="7">
        <v>1391</v>
      </c>
      <c r="B1392" s="147" t="s">
        <v>2739</v>
      </c>
      <c r="C1392" s="90" t="s">
        <v>4147</v>
      </c>
      <c r="D1392" s="45" t="s">
        <v>4196</v>
      </c>
      <c r="E1392" s="106" t="s">
        <v>2900</v>
      </c>
      <c r="F1392" s="73" t="s">
        <v>4689</v>
      </c>
      <c r="G1392" s="90" t="s">
        <v>4388</v>
      </c>
      <c r="H1392" s="147">
        <v>2024</v>
      </c>
      <c r="I1392" s="155" t="s">
        <v>4497</v>
      </c>
      <c r="J1392" s="4"/>
    </row>
    <row r="1393" spans="1:10" ht="41.25" customHeight="1">
      <c r="A1393" s="7">
        <v>1392</v>
      </c>
      <c r="B1393" s="147" t="s">
        <v>2739</v>
      </c>
      <c r="C1393" s="90" t="s">
        <v>4147</v>
      </c>
      <c r="D1393" s="45" t="s">
        <v>4197</v>
      </c>
      <c r="E1393" s="106" t="s">
        <v>2908</v>
      </c>
      <c r="F1393" s="73" t="s">
        <v>4690</v>
      </c>
      <c r="G1393" s="90" t="s">
        <v>4388</v>
      </c>
      <c r="H1393" s="147">
        <v>2024</v>
      </c>
      <c r="I1393" s="155" t="s">
        <v>4498</v>
      </c>
      <c r="J1393" s="4"/>
    </row>
    <row r="1394" spans="1:10" ht="45" customHeight="1">
      <c r="A1394" s="7">
        <v>1393</v>
      </c>
      <c r="B1394" s="147" t="s">
        <v>2739</v>
      </c>
      <c r="C1394" s="90" t="s">
        <v>4147</v>
      </c>
      <c r="D1394" s="45" t="s">
        <v>4198</v>
      </c>
      <c r="E1394" s="106" t="s">
        <v>2908</v>
      </c>
      <c r="F1394" s="73" t="s">
        <v>2909</v>
      </c>
      <c r="G1394" s="90" t="s">
        <v>4388</v>
      </c>
      <c r="H1394" s="147">
        <v>2024</v>
      </c>
      <c r="I1394" s="155" t="s">
        <v>4499</v>
      </c>
      <c r="J1394" s="4"/>
    </row>
    <row r="1395" spans="1:10" ht="57">
      <c r="A1395" s="7">
        <v>1394</v>
      </c>
      <c r="B1395" s="147" t="s">
        <v>2739</v>
      </c>
      <c r="C1395" s="90" t="s">
        <v>4147</v>
      </c>
      <c r="D1395" s="45" t="s">
        <v>4199</v>
      </c>
      <c r="E1395" s="106" t="s">
        <v>2249</v>
      </c>
      <c r="F1395" s="73" t="s">
        <v>4691</v>
      </c>
      <c r="G1395" s="90" t="s">
        <v>4388</v>
      </c>
      <c r="H1395" s="147">
        <v>2024</v>
      </c>
      <c r="I1395" s="155" t="s">
        <v>4500</v>
      </c>
      <c r="J1395" s="4"/>
    </row>
    <row r="1396" spans="1:10" ht="42" customHeight="1">
      <c r="A1396" s="7">
        <v>1395</v>
      </c>
      <c r="B1396" s="147" t="s">
        <v>2739</v>
      </c>
      <c r="C1396" s="90" t="s">
        <v>4147</v>
      </c>
      <c r="D1396" s="45" t="s">
        <v>4200</v>
      </c>
      <c r="E1396" s="106" t="s">
        <v>2249</v>
      </c>
      <c r="F1396" s="73" t="s">
        <v>4692</v>
      </c>
      <c r="G1396" s="90" t="s">
        <v>4388</v>
      </c>
      <c r="H1396" s="147">
        <v>2024</v>
      </c>
      <c r="I1396" s="155" t="s">
        <v>4501</v>
      </c>
      <c r="J1396" s="4"/>
    </row>
    <row r="1397" spans="1:10" ht="68.25">
      <c r="A1397" s="7">
        <v>1396</v>
      </c>
      <c r="B1397" s="147" t="s">
        <v>2739</v>
      </c>
      <c r="C1397" s="90" t="s">
        <v>4147</v>
      </c>
      <c r="D1397" s="45" t="s">
        <v>4201</v>
      </c>
      <c r="E1397" s="106" t="s">
        <v>2993</v>
      </c>
      <c r="F1397" s="73" t="s">
        <v>2994</v>
      </c>
      <c r="G1397" s="90" t="s">
        <v>4388</v>
      </c>
      <c r="H1397" s="147">
        <v>2024</v>
      </c>
      <c r="I1397" s="155" t="s">
        <v>4502</v>
      </c>
      <c r="J1397" s="4"/>
    </row>
    <row r="1398" spans="1:10" ht="54.75" customHeight="1">
      <c r="A1398" s="7">
        <v>1397</v>
      </c>
      <c r="B1398" s="147" t="s">
        <v>2739</v>
      </c>
      <c r="C1398" s="90" t="s">
        <v>4145</v>
      </c>
      <c r="D1398" s="45" t="s">
        <v>4203</v>
      </c>
      <c r="E1398" s="106" t="s">
        <v>4202</v>
      </c>
      <c r="F1398" s="73" t="s">
        <v>4693</v>
      </c>
      <c r="G1398" s="90" t="s">
        <v>4388</v>
      </c>
      <c r="H1398" s="147">
        <v>2024</v>
      </c>
      <c r="I1398" s="155" t="s">
        <v>4503</v>
      </c>
      <c r="J1398" s="4"/>
    </row>
    <row r="1399" spans="1:10" ht="41.25" customHeight="1">
      <c r="A1399" s="7">
        <v>1398</v>
      </c>
      <c r="B1399" s="147" t="s">
        <v>2739</v>
      </c>
      <c r="C1399" s="90" t="s">
        <v>4145</v>
      </c>
      <c r="D1399" s="45" t="s">
        <v>4205</v>
      </c>
      <c r="E1399" s="106" t="s">
        <v>4204</v>
      </c>
      <c r="F1399" s="73" t="s">
        <v>4694</v>
      </c>
      <c r="G1399" s="90" t="s">
        <v>4388</v>
      </c>
      <c r="H1399" s="147">
        <v>2024</v>
      </c>
      <c r="I1399" s="155" t="s">
        <v>4504</v>
      </c>
      <c r="J1399" s="4"/>
    </row>
    <row r="1400" spans="1:10" ht="48" customHeight="1">
      <c r="A1400" s="7">
        <v>1399</v>
      </c>
      <c r="B1400" s="147" t="s">
        <v>2739</v>
      </c>
      <c r="C1400" s="90" t="s">
        <v>4145</v>
      </c>
      <c r="D1400" s="45" t="s">
        <v>4207</v>
      </c>
      <c r="E1400" s="106" t="s">
        <v>4206</v>
      </c>
      <c r="F1400" s="73" t="s">
        <v>3217</v>
      </c>
      <c r="G1400" s="90" t="s">
        <v>4388</v>
      </c>
      <c r="H1400" s="147">
        <v>2024</v>
      </c>
      <c r="I1400" s="155" t="s">
        <v>4505</v>
      </c>
      <c r="J1400" s="4"/>
    </row>
    <row r="1401" spans="1:10" ht="51">
      <c r="A1401" s="7">
        <v>1400</v>
      </c>
      <c r="B1401" s="147" t="s">
        <v>2739</v>
      </c>
      <c r="C1401" s="90" t="s">
        <v>4145</v>
      </c>
      <c r="D1401" s="45" t="s">
        <v>4208</v>
      </c>
      <c r="E1401" s="106" t="s">
        <v>3220</v>
      </c>
      <c r="F1401" s="73" t="s">
        <v>4695</v>
      </c>
      <c r="G1401" s="90" t="s">
        <v>4388</v>
      </c>
      <c r="H1401" s="147">
        <v>2024</v>
      </c>
      <c r="I1401" s="155" t="s">
        <v>4506</v>
      </c>
      <c r="J1401" s="4"/>
    </row>
    <row r="1402" spans="1:10" ht="57">
      <c r="A1402" s="7">
        <v>1401</v>
      </c>
      <c r="B1402" s="147" t="s">
        <v>2739</v>
      </c>
      <c r="C1402" s="90" t="s">
        <v>4093</v>
      </c>
      <c r="D1402" s="45" t="s">
        <v>4209</v>
      </c>
      <c r="E1402" s="106" t="s">
        <v>3079</v>
      </c>
      <c r="F1402" s="73" t="s">
        <v>4696</v>
      </c>
      <c r="G1402" s="90" t="s">
        <v>4388</v>
      </c>
      <c r="H1402" s="147">
        <v>2024</v>
      </c>
      <c r="I1402" s="155" t="s">
        <v>4507</v>
      </c>
      <c r="J1402" s="4"/>
    </row>
    <row r="1403" spans="1:10" ht="63">
      <c r="A1403" s="7">
        <v>1402</v>
      </c>
      <c r="B1403" s="147" t="s">
        <v>2739</v>
      </c>
      <c r="C1403" s="90" t="s">
        <v>4093</v>
      </c>
      <c r="D1403" s="45" t="s">
        <v>4210</v>
      </c>
      <c r="E1403" s="106" t="s">
        <v>3075</v>
      </c>
      <c r="F1403" s="73" t="s">
        <v>3154</v>
      </c>
      <c r="G1403" s="90" t="s">
        <v>4388</v>
      </c>
      <c r="H1403" s="147">
        <v>2024</v>
      </c>
      <c r="I1403" s="155" t="s">
        <v>4508</v>
      </c>
      <c r="J1403" s="4"/>
    </row>
    <row r="1404" spans="1:10" ht="102">
      <c r="A1404" s="7">
        <v>1403</v>
      </c>
      <c r="B1404" s="147" t="s">
        <v>2739</v>
      </c>
      <c r="C1404" s="90" t="s">
        <v>4093</v>
      </c>
      <c r="D1404" s="45" t="s">
        <v>4211</v>
      </c>
      <c r="E1404" s="106" t="s">
        <v>3072</v>
      </c>
      <c r="F1404" s="73" t="s">
        <v>3102</v>
      </c>
      <c r="G1404" s="90" t="s">
        <v>4388</v>
      </c>
      <c r="H1404" s="147">
        <v>2024</v>
      </c>
      <c r="I1404" s="155" t="s">
        <v>4509</v>
      </c>
      <c r="J1404" s="4"/>
    </row>
    <row r="1405" spans="1:10" ht="38.25" customHeight="1">
      <c r="A1405" s="7">
        <v>1404</v>
      </c>
      <c r="B1405" s="147" t="s">
        <v>9</v>
      </c>
      <c r="C1405" s="90" t="s">
        <v>4157</v>
      </c>
      <c r="D1405" s="45" t="s">
        <v>4212</v>
      </c>
      <c r="E1405" s="106" t="s">
        <v>283</v>
      </c>
      <c r="F1405" s="73" t="s">
        <v>4697</v>
      </c>
      <c r="G1405" s="90" t="s">
        <v>4388</v>
      </c>
      <c r="H1405" s="147">
        <v>2024</v>
      </c>
      <c r="I1405" s="155" t="s">
        <v>4510</v>
      </c>
      <c r="J1405" s="4"/>
    </row>
    <row r="1406" spans="1:10" ht="58.5" customHeight="1">
      <c r="A1406" s="7">
        <v>1405</v>
      </c>
      <c r="B1406" s="147" t="s">
        <v>9</v>
      </c>
      <c r="C1406" s="90" t="s">
        <v>4157</v>
      </c>
      <c r="D1406" s="45" t="s">
        <v>4213</v>
      </c>
      <c r="E1406" s="106" t="s">
        <v>406</v>
      </c>
      <c r="F1406" s="73" t="s">
        <v>416</v>
      </c>
      <c r="G1406" s="90" t="s">
        <v>4388</v>
      </c>
      <c r="H1406" s="147">
        <v>2024</v>
      </c>
      <c r="I1406" s="155" t="s">
        <v>4511</v>
      </c>
      <c r="J1406" s="4"/>
    </row>
    <row r="1407" spans="1:10" ht="43.5" customHeight="1">
      <c r="A1407" s="7">
        <v>1406</v>
      </c>
      <c r="B1407" s="147" t="s">
        <v>9</v>
      </c>
      <c r="C1407" s="90" t="s">
        <v>4157</v>
      </c>
      <c r="D1407" s="45" t="s">
        <v>4214</v>
      </c>
      <c r="E1407" s="106" t="s">
        <v>357</v>
      </c>
      <c r="F1407" s="73" t="s">
        <v>416</v>
      </c>
      <c r="G1407" s="90" t="s">
        <v>4388</v>
      </c>
      <c r="H1407" s="147">
        <v>2024</v>
      </c>
      <c r="I1407" s="155" t="s">
        <v>4512</v>
      </c>
      <c r="J1407" s="4"/>
    </row>
    <row r="1408" spans="1:10" ht="63">
      <c r="A1408" s="7">
        <v>1407</v>
      </c>
      <c r="B1408" s="147" t="s">
        <v>9</v>
      </c>
      <c r="C1408" s="90" t="s">
        <v>4157</v>
      </c>
      <c r="D1408" s="45" t="s">
        <v>4215</v>
      </c>
      <c r="E1408" s="106" t="s">
        <v>406</v>
      </c>
      <c r="F1408" s="73" t="s">
        <v>416</v>
      </c>
      <c r="G1408" s="90" t="s">
        <v>4388</v>
      </c>
      <c r="H1408" s="147">
        <v>2024</v>
      </c>
      <c r="I1408" s="163" t="s">
        <v>4513</v>
      </c>
      <c r="J1408" s="4"/>
    </row>
    <row r="1409" spans="1:10" ht="40.5" customHeight="1">
      <c r="A1409" s="7">
        <v>1408</v>
      </c>
      <c r="B1409" s="147" t="s">
        <v>3608</v>
      </c>
      <c r="C1409" s="90" t="s">
        <v>4180</v>
      </c>
      <c r="D1409" s="45" t="s">
        <v>4216</v>
      </c>
      <c r="E1409" s="106" t="s">
        <v>3631</v>
      </c>
      <c r="F1409" s="73" t="s">
        <v>4698</v>
      </c>
      <c r="G1409" s="90" t="s">
        <v>4388</v>
      </c>
      <c r="H1409" s="147">
        <v>2024</v>
      </c>
      <c r="I1409" s="155" t="s">
        <v>4514</v>
      </c>
      <c r="J1409" s="4"/>
    </row>
    <row r="1410" spans="1:10" ht="42.75" customHeight="1">
      <c r="A1410" s="7">
        <v>1409</v>
      </c>
      <c r="B1410" s="147" t="s">
        <v>3608</v>
      </c>
      <c r="C1410" s="90" t="s">
        <v>4180</v>
      </c>
      <c r="D1410" s="45" t="s">
        <v>4217</v>
      </c>
      <c r="E1410" s="106" t="s">
        <v>3631</v>
      </c>
      <c r="F1410" s="73" t="s">
        <v>4699</v>
      </c>
      <c r="G1410" s="90" t="s">
        <v>4388</v>
      </c>
      <c r="H1410" s="147">
        <v>2024</v>
      </c>
      <c r="I1410" s="155" t="s">
        <v>4515</v>
      </c>
      <c r="J1410" s="4"/>
    </row>
    <row r="1411" spans="1:10" ht="57">
      <c r="A1411" s="7">
        <v>1410</v>
      </c>
      <c r="B1411" s="147" t="s">
        <v>3608</v>
      </c>
      <c r="C1411" s="90" t="s">
        <v>4180</v>
      </c>
      <c r="D1411" s="45" t="s">
        <v>4218</v>
      </c>
      <c r="E1411" s="106" t="s">
        <v>3634</v>
      </c>
      <c r="F1411" s="73" t="s">
        <v>4700</v>
      </c>
      <c r="G1411" s="90" t="s">
        <v>4388</v>
      </c>
      <c r="H1411" s="147">
        <v>2024</v>
      </c>
      <c r="I1411" s="155" t="s">
        <v>4516</v>
      </c>
      <c r="J1411" s="4"/>
    </row>
    <row r="1412" spans="1:10" ht="124.5">
      <c r="A1412" s="7">
        <v>1411</v>
      </c>
      <c r="B1412" s="147" t="s">
        <v>3608</v>
      </c>
      <c r="C1412" s="90" t="s">
        <v>4180</v>
      </c>
      <c r="D1412" s="45" t="s">
        <v>4219</v>
      </c>
      <c r="E1412" s="106" t="s">
        <v>3627</v>
      </c>
      <c r="F1412" s="73" t="s">
        <v>4701</v>
      </c>
      <c r="G1412" s="90" t="s">
        <v>4388</v>
      </c>
      <c r="H1412" s="147">
        <v>2024</v>
      </c>
      <c r="I1412" s="155" t="s">
        <v>4517</v>
      </c>
      <c r="J1412" s="4"/>
    </row>
    <row r="1413" spans="1:10" ht="57">
      <c r="A1413" s="7">
        <v>1412</v>
      </c>
      <c r="B1413" s="147" t="s">
        <v>3608</v>
      </c>
      <c r="C1413" s="90" t="s">
        <v>4221</v>
      </c>
      <c r="D1413" s="45" t="s">
        <v>4222</v>
      </c>
      <c r="E1413" s="106" t="s">
        <v>4220</v>
      </c>
      <c r="F1413" s="73" t="s">
        <v>4702</v>
      </c>
      <c r="G1413" s="90" t="s">
        <v>4388</v>
      </c>
      <c r="H1413" s="147">
        <v>2024</v>
      </c>
      <c r="I1413" s="155" t="s">
        <v>4518</v>
      </c>
      <c r="J1413" s="4"/>
    </row>
    <row r="1414" spans="1:10" ht="81.75" customHeight="1">
      <c r="A1414" s="7">
        <v>1413</v>
      </c>
      <c r="B1414" s="147" t="s">
        <v>3608</v>
      </c>
      <c r="C1414" s="90" t="s">
        <v>4221</v>
      </c>
      <c r="D1414" s="45" t="s">
        <v>4223</v>
      </c>
      <c r="E1414" s="106" t="s">
        <v>3671</v>
      </c>
      <c r="F1414" s="73" t="s">
        <v>4703</v>
      </c>
      <c r="G1414" s="90" t="s">
        <v>4388</v>
      </c>
      <c r="H1414" s="147">
        <v>2024</v>
      </c>
      <c r="I1414" s="163" t="s">
        <v>4519</v>
      </c>
      <c r="J1414" s="4"/>
    </row>
    <row r="1415" spans="1:10" ht="47.25" customHeight="1">
      <c r="A1415" s="7">
        <v>1414</v>
      </c>
      <c r="B1415" s="147" t="s">
        <v>817</v>
      </c>
      <c r="C1415" s="90" t="s">
        <v>4182</v>
      </c>
      <c r="D1415" s="45" t="s">
        <v>4224</v>
      </c>
      <c r="E1415" s="106" t="s">
        <v>1553</v>
      </c>
      <c r="F1415" s="73" t="s">
        <v>4704</v>
      </c>
      <c r="G1415" s="90" t="s">
        <v>4388</v>
      </c>
      <c r="H1415" s="147">
        <v>2024</v>
      </c>
      <c r="I1415" s="155" t="s">
        <v>4520</v>
      </c>
      <c r="J1415" s="4"/>
    </row>
    <row r="1416" spans="1:10" ht="68.25">
      <c r="A1416" s="7">
        <v>1415</v>
      </c>
      <c r="B1416" s="147" t="s">
        <v>817</v>
      </c>
      <c r="C1416" s="90" t="s">
        <v>4182</v>
      </c>
      <c r="D1416" s="45" t="s">
        <v>4225</v>
      </c>
      <c r="E1416" s="106" t="s">
        <v>1524</v>
      </c>
      <c r="F1416" s="73" t="s">
        <v>4705</v>
      </c>
      <c r="G1416" s="90" t="s">
        <v>4388</v>
      </c>
      <c r="H1416" s="147">
        <v>2024</v>
      </c>
      <c r="I1416" s="155" t="s">
        <v>4521</v>
      </c>
      <c r="J1416" s="4"/>
    </row>
    <row r="1417" spans="1:10" ht="57">
      <c r="A1417" s="7">
        <v>1416</v>
      </c>
      <c r="B1417" s="147" t="s">
        <v>817</v>
      </c>
      <c r="C1417" s="90" t="s">
        <v>4182</v>
      </c>
      <c r="D1417" s="45" t="s">
        <v>4226</v>
      </c>
      <c r="E1417" s="106" t="s">
        <v>1559</v>
      </c>
      <c r="F1417" s="73" t="s">
        <v>4706</v>
      </c>
      <c r="G1417" s="90" t="s">
        <v>4388</v>
      </c>
      <c r="H1417" s="147">
        <v>2024</v>
      </c>
      <c r="I1417" s="155" t="s">
        <v>4522</v>
      </c>
      <c r="J1417" s="4"/>
    </row>
    <row r="1418" spans="1:10" ht="57">
      <c r="A1418" s="7">
        <v>1417</v>
      </c>
      <c r="B1418" s="147" t="s">
        <v>817</v>
      </c>
      <c r="C1418" s="90" t="s">
        <v>4182</v>
      </c>
      <c r="D1418" s="45" t="s">
        <v>4227</v>
      </c>
      <c r="E1418" s="106" t="s">
        <v>1579</v>
      </c>
      <c r="F1418" s="73" t="s">
        <v>4707</v>
      </c>
      <c r="G1418" s="90" t="s">
        <v>4388</v>
      </c>
      <c r="H1418" s="147">
        <v>2024</v>
      </c>
      <c r="I1418" s="155" t="s">
        <v>4523</v>
      </c>
      <c r="J1418" s="4"/>
    </row>
    <row r="1419" spans="1:10" ht="57">
      <c r="A1419" s="7">
        <v>1418</v>
      </c>
      <c r="B1419" s="147" t="s">
        <v>817</v>
      </c>
      <c r="C1419" s="90" t="s">
        <v>4182</v>
      </c>
      <c r="D1419" s="45" t="s">
        <v>4228</v>
      </c>
      <c r="E1419" s="106" t="s">
        <v>1579</v>
      </c>
      <c r="F1419" s="73" t="s">
        <v>4708</v>
      </c>
      <c r="G1419" s="90" t="s">
        <v>4388</v>
      </c>
      <c r="H1419" s="147">
        <v>2024</v>
      </c>
      <c r="I1419" s="155" t="s">
        <v>4524</v>
      </c>
      <c r="J1419" s="4"/>
    </row>
    <row r="1420" spans="1:10" ht="114.75">
      <c r="A1420" s="7">
        <v>1419</v>
      </c>
      <c r="B1420" s="147" t="s">
        <v>817</v>
      </c>
      <c r="C1420" s="90" t="s">
        <v>4182</v>
      </c>
      <c r="D1420" s="45" t="s">
        <v>4229</v>
      </c>
      <c r="E1420" s="106" t="s">
        <v>1508</v>
      </c>
      <c r="F1420" s="73" t="s">
        <v>4709</v>
      </c>
      <c r="G1420" s="90" t="s">
        <v>4388</v>
      </c>
      <c r="H1420" s="147">
        <v>2024</v>
      </c>
      <c r="I1420" s="155" t="s">
        <v>4525</v>
      </c>
      <c r="J1420" s="4"/>
    </row>
    <row r="1421" spans="1:10" ht="102">
      <c r="A1421" s="7">
        <v>1420</v>
      </c>
      <c r="B1421" s="147" t="s">
        <v>817</v>
      </c>
      <c r="C1421" s="90" t="s">
        <v>4151</v>
      </c>
      <c r="D1421" s="45" t="s">
        <v>4230</v>
      </c>
      <c r="E1421" s="106" t="s">
        <v>1776</v>
      </c>
      <c r="F1421" s="73" t="s">
        <v>4710</v>
      </c>
      <c r="G1421" s="90" t="s">
        <v>4388</v>
      </c>
      <c r="H1421" s="147">
        <v>2024</v>
      </c>
      <c r="I1421" s="155" t="s">
        <v>4526</v>
      </c>
      <c r="J1421" s="4"/>
    </row>
    <row r="1422" spans="1:10" ht="78.75">
      <c r="A1422" s="7">
        <v>1421</v>
      </c>
      <c r="B1422" s="147" t="s">
        <v>817</v>
      </c>
      <c r="C1422" s="90" t="s">
        <v>4151</v>
      </c>
      <c r="D1422" s="45" t="s">
        <v>4232</v>
      </c>
      <c r="E1422" s="106" t="s">
        <v>4231</v>
      </c>
      <c r="F1422" s="73" t="s">
        <v>4711</v>
      </c>
      <c r="G1422" s="90" t="s">
        <v>4388</v>
      </c>
      <c r="H1422" s="147">
        <v>2024</v>
      </c>
      <c r="I1422" s="163" t="s">
        <v>4527</v>
      </c>
      <c r="J1422" s="4"/>
    </row>
    <row r="1423" spans="1:10" ht="33.75" customHeight="1">
      <c r="A1423" s="7">
        <v>1422</v>
      </c>
      <c r="B1423" s="147" t="s">
        <v>817</v>
      </c>
      <c r="C1423" s="90" t="s">
        <v>4181</v>
      </c>
      <c r="D1423" s="45" t="s">
        <v>4233</v>
      </c>
      <c r="E1423" s="106" t="s">
        <v>1634</v>
      </c>
      <c r="F1423" s="73" t="s">
        <v>4712</v>
      </c>
      <c r="G1423" s="90" t="s">
        <v>4388</v>
      </c>
      <c r="H1423" s="147">
        <v>2024</v>
      </c>
      <c r="I1423" s="155" t="s">
        <v>4528</v>
      </c>
      <c r="J1423" s="4"/>
    </row>
    <row r="1424" spans="1:10" ht="102">
      <c r="A1424" s="7">
        <v>1423</v>
      </c>
      <c r="B1424" s="147" t="s">
        <v>817</v>
      </c>
      <c r="C1424" s="90" t="s">
        <v>4181</v>
      </c>
      <c r="D1424" s="45" t="s">
        <v>4235</v>
      </c>
      <c r="E1424" s="106" t="s">
        <v>4234</v>
      </c>
      <c r="F1424" s="73" t="s">
        <v>4713</v>
      </c>
      <c r="G1424" s="90" t="s">
        <v>4388</v>
      </c>
      <c r="H1424" s="147">
        <v>2024</v>
      </c>
      <c r="I1424" s="155" t="s">
        <v>4529</v>
      </c>
      <c r="J1424" s="4"/>
    </row>
    <row r="1425" spans="1:10" ht="68.25">
      <c r="A1425" s="7">
        <v>1424</v>
      </c>
      <c r="B1425" s="147" t="s">
        <v>817</v>
      </c>
      <c r="C1425" s="90" t="s">
        <v>4181</v>
      </c>
      <c r="D1425" s="45" t="s">
        <v>4236</v>
      </c>
      <c r="E1425" s="106" t="s">
        <v>1647</v>
      </c>
      <c r="F1425" s="73" t="s">
        <v>4714</v>
      </c>
      <c r="G1425" s="90" t="s">
        <v>4388</v>
      </c>
      <c r="H1425" s="147">
        <v>2024</v>
      </c>
      <c r="I1425" s="155" t="s">
        <v>4530</v>
      </c>
      <c r="J1425" s="4"/>
    </row>
    <row r="1426" spans="1:10" ht="54.75" customHeight="1">
      <c r="A1426" s="7">
        <v>1425</v>
      </c>
      <c r="B1426" s="147" t="s">
        <v>817</v>
      </c>
      <c r="C1426" s="90" t="s">
        <v>4181</v>
      </c>
      <c r="D1426" s="45" t="s">
        <v>4237</v>
      </c>
      <c r="E1426" s="106" t="s">
        <v>1658</v>
      </c>
      <c r="F1426" s="73" t="s">
        <v>4715</v>
      </c>
      <c r="G1426" s="90" t="s">
        <v>4388</v>
      </c>
      <c r="H1426" s="147">
        <v>2024</v>
      </c>
      <c r="I1426" s="155" t="s">
        <v>4531</v>
      </c>
      <c r="J1426" s="4"/>
    </row>
    <row r="1427" spans="1:10" ht="102">
      <c r="A1427" s="7">
        <v>1426</v>
      </c>
      <c r="B1427" s="147" t="s">
        <v>1316</v>
      </c>
      <c r="C1427" s="90" t="s">
        <v>4183</v>
      </c>
      <c r="D1427" s="45" t="s">
        <v>4238</v>
      </c>
      <c r="E1427" s="106" t="s">
        <v>1409</v>
      </c>
      <c r="F1427" s="73" t="s">
        <v>4716</v>
      </c>
      <c r="G1427" s="90" t="s">
        <v>4388</v>
      </c>
      <c r="H1427" s="147">
        <v>2024</v>
      </c>
      <c r="I1427" s="155" t="s">
        <v>4532</v>
      </c>
      <c r="J1427" s="4"/>
    </row>
    <row r="1428" spans="1:10" ht="102">
      <c r="A1428" s="7">
        <v>1427</v>
      </c>
      <c r="B1428" s="147" t="s">
        <v>1316</v>
      </c>
      <c r="C1428" s="90" t="s">
        <v>4183</v>
      </c>
      <c r="D1428" s="45" t="s">
        <v>4239</v>
      </c>
      <c r="E1428" s="106" t="s">
        <v>1409</v>
      </c>
      <c r="F1428" s="73" t="s">
        <v>4716</v>
      </c>
      <c r="G1428" s="90" t="s">
        <v>4388</v>
      </c>
      <c r="H1428" s="147">
        <v>2024</v>
      </c>
      <c r="I1428" s="155" t="s">
        <v>4533</v>
      </c>
      <c r="J1428" s="4"/>
    </row>
    <row r="1429" spans="1:10" ht="89.25">
      <c r="A1429" s="7">
        <v>1428</v>
      </c>
      <c r="B1429" s="147" t="s">
        <v>1316</v>
      </c>
      <c r="C1429" s="90" t="s">
        <v>4183</v>
      </c>
      <c r="D1429" s="45" t="s">
        <v>4240</v>
      </c>
      <c r="E1429" s="106" t="s">
        <v>1415</v>
      </c>
      <c r="F1429" s="73" t="s">
        <v>4717</v>
      </c>
      <c r="G1429" s="90" t="s">
        <v>4388</v>
      </c>
      <c r="H1429" s="147">
        <v>2024</v>
      </c>
      <c r="I1429" s="155" t="s">
        <v>4534</v>
      </c>
      <c r="J1429" s="4"/>
    </row>
    <row r="1430" spans="1:10" ht="64.5" customHeight="1">
      <c r="A1430" s="7">
        <v>1429</v>
      </c>
      <c r="B1430" s="147" t="s">
        <v>1316</v>
      </c>
      <c r="C1430" s="90" t="s">
        <v>1473</v>
      </c>
      <c r="D1430" s="45" t="s">
        <v>4242</v>
      </c>
      <c r="E1430" s="106" t="s">
        <v>4241</v>
      </c>
      <c r="F1430" s="73" t="s">
        <v>4718</v>
      </c>
      <c r="G1430" s="90" t="s">
        <v>4388</v>
      </c>
      <c r="H1430" s="147">
        <v>2024</v>
      </c>
      <c r="I1430" s="155" t="s">
        <v>4535</v>
      </c>
      <c r="J1430" s="4"/>
    </row>
    <row r="1431" spans="1:10" ht="60.75" customHeight="1">
      <c r="A1431" s="7">
        <v>1430</v>
      </c>
      <c r="B1431" s="147" t="s">
        <v>1316</v>
      </c>
      <c r="C1431" s="90" t="s">
        <v>1473</v>
      </c>
      <c r="D1431" s="45" t="s">
        <v>4243</v>
      </c>
      <c r="E1431" s="106" t="s">
        <v>4241</v>
      </c>
      <c r="F1431" s="73" t="s">
        <v>4718</v>
      </c>
      <c r="G1431" s="90" t="s">
        <v>4388</v>
      </c>
      <c r="H1431" s="147">
        <v>2024</v>
      </c>
      <c r="I1431" s="155" t="s">
        <v>4536</v>
      </c>
      <c r="J1431" s="4"/>
    </row>
    <row r="1432" spans="1:10" ht="102">
      <c r="A1432" s="7">
        <v>1431</v>
      </c>
      <c r="B1432" s="147" t="s">
        <v>1316</v>
      </c>
      <c r="C1432" s="90" t="s">
        <v>4183</v>
      </c>
      <c r="D1432" s="45" t="s">
        <v>4245</v>
      </c>
      <c r="E1432" s="106" t="s">
        <v>4244</v>
      </c>
      <c r="F1432" s="73" t="s">
        <v>4719</v>
      </c>
      <c r="G1432" s="90" t="s">
        <v>4388</v>
      </c>
      <c r="H1432" s="147">
        <v>2024</v>
      </c>
      <c r="I1432" s="163" t="s">
        <v>4537</v>
      </c>
      <c r="J1432" s="4"/>
    </row>
    <row r="1433" spans="1:10" ht="69" customHeight="1">
      <c r="A1433" s="7">
        <v>1432</v>
      </c>
      <c r="B1433" s="147" t="s">
        <v>1316</v>
      </c>
      <c r="C1433" s="90" t="s">
        <v>4183</v>
      </c>
      <c r="D1433" s="45" t="s">
        <v>4246</v>
      </c>
      <c r="E1433" s="106" t="s">
        <v>4244</v>
      </c>
      <c r="F1433" s="73" t="s">
        <v>4719</v>
      </c>
      <c r="G1433" s="90" t="s">
        <v>4388</v>
      </c>
      <c r="H1433" s="147">
        <v>2024</v>
      </c>
      <c r="I1433" s="155" t="s">
        <v>4538</v>
      </c>
      <c r="J1433" s="4"/>
    </row>
    <row r="1434" spans="1:10" ht="94.5">
      <c r="A1434" s="7">
        <v>1433</v>
      </c>
      <c r="B1434" s="147" t="s">
        <v>1316</v>
      </c>
      <c r="C1434" s="90" t="s">
        <v>4183</v>
      </c>
      <c r="D1434" s="45" t="s">
        <v>4248</v>
      </c>
      <c r="E1434" s="106" t="s">
        <v>4247</v>
      </c>
      <c r="F1434" s="73" t="s">
        <v>4720</v>
      </c>
      <c r="G1434" s="90" t="s">
        <v>4388</v>
      </c>
      <c r="H1434" s="147">
        <v>2024</v>
      </c>
      <c r="I1434" s="163" t="s">
        <v>4539</v>
      </c>
      <c r="J1434" s="4"/>
    </row>
    <row r="1435" spans="1:10" ht="89.25">
      <c r="A1435" s="7">
        <v>1434</v>
      </c>
      <c r="B1435" s="147" t="s">
        <v>1316</v>
      </c>
      <c r="C1435" s="90" t="s">
        <v>1473</v>
      </c>
      <c r="D1435" s="45" t="s">
        <v>4250</v>
      </c>
      <c r="E1435" s="106" t="s">
        <v>4249</v>
      </c>
      <c r="F1435" s="73" t="s">
        <v>4721</v>
      </c>
      <c r="G1435" s="90" t="s">
        <v>4388</v>
      </c>
      <c r="H1435" s="147">
        <v>2024</v>
      </c>
      <c r="I1435" s="163" t="s">
        <v>4540</v>
      </c>
      <c r="J1435" s="4"/>
    </row>
    <row r="1436" spans="1:10" ht="63">
      <c r="A1436" s="7">
        <v>1435</v>
      </c>
      <c r="B1436" s="147" t="s">
        <v>1316</v>
      </c>
      <c r="C1436" s="90" t="s">
        <v>1473</v>
      </c>
      <c r="D1436" s="45" t="s">
        <v>4252</v>
      </c>
      <c r="E1436" s="106" t="s">
        <v>4251</v>
      </c>
      <c r="F1436" s="73" t="s">
        <v>4722</v>
      </c>
      <c r="G1436" s="90" t="s">
        <v>4388</v>
      </c>
      <c r="H1436" s="147">
        <v>2024</v>
      </c>
      <c r="I1436" s="155" t="s">
        <v>4541</v>
      </c>
      <c r="J1436" s="4"/>
    </row>
    <row r="1437" spans="1:10" ht="55.5" customHeight="1">
      <c r="A1437" s="7">
        <v>1436</v>
      </c>
      <c r="B1437" s="147" t="s">
        <v>1316</v>
      </c>
      <c r="C1437" s="90" t="s">
        <v>1473</v>
      </c>
      <c r="D1437" s="45" t="s">
        <v>4253</v>
      </c>
      <c r="E1437" s="106" t="s">
        <v>1475</v>
      </c>
      <c r="F1437" s="73" t="s">
        <v>4723</v>
      </c>
      <c r="G1437" s="90" t="s">
        <v>4388</v>
      </c>
      <c r="H1437" s="147">
        <v>2024</v>
      </c>
      <c r="I1437" s="155" t="s">
        <v>4542</v>
      </c>
      <c r="J1437" s="4"/>
    </row>
    <row r="1438" spans="1:10" ht="63">
      <c r="A1438" s="7">
        <v>1437</v>
      </c>
      <c r="B1438" s="147" t="s">
        <v>2258</v>
      </c>
      <c r="C1438" s="90" t="s">
        <v>4149</v>
      </c>
      <c r="D1438" s="45" t="s">
        <v>4254</v>
      </c>
      <c r="E1438" s="106" t="s">
        <v>2699</v>
      </c>
      <c r="F1438" s="73" t="s">
        <v>4724</v>
      </c>
      <c r="G1438" s="90" t="s">
        <v>4388</v>
      </c>
      <c r="H1438" s="147">
        <v>2024</v>
      </c>
      <c r="I1438" s="163" t="s">
        <v>4543</v>
      </c>
      <c r="J1438" s="4"/>
    </row>
    <row r="1439" spans="1:10" ht="66.75" customHeight="1">
      <c r="A1439" s="7">
        <v>1438</v>
      </c>
      <c r="B1439" s="147" t="s">
        <v>2258</v>
      </c>
      <c r="C1439" s="90" t="s">
        <v>4150</v>
      </c>
      <c r="D1439" s="45" t="s">
        <v>4256</v>
      </c>
      <c r="E1439" s="106" t="s">
        <v>4255</v>
      </c>
      <c r="F1439" s="73" t="s">
        <v>4725</v>
      </c>
      <c r="G1439" s="90" t="s">
        <v>4388</v>
      </c>
      <c r="H1439" s="147">
        <v>2024</v>
      </c>
      <c r="I1439" s="155" t="s">
        <v>4544</v>
      </c>
      <c r="J1439" s="4"/>
    </row>
    <row r="1440" spans="1:10" ht="43.5" customHeight="1">
      <c r="A1440" s="7">
        <v>1439</v>
      </c>
      <c r="B1440" s="147" t="s">
        <v>2258</v>
      </c>
      <c r="C1440" s="90" t="s">
        <v>4150</v>
      </c>
      <c r="D1440" s="45" t="s">
        <v>4258</v>
      </c>
      <c r="E1440" s="106" t="s">
        <v>4257</v>
      </c>
      <c r="F1440" s="73" t="s">
        <v>4726</v>
      </c>
      <c r="G1440" s="90" t="s">
        <v>4388</v>
      </c>
      <c r="H1440" s="147">
        <v>2024</v>
      </c>
      <c r="I1440" s="155" t="s">
        <v>4545</v>
      </c>
      <c r="J1440" s="4"/>
    </row>
    <row r="1441" spans="1:10" ht="90.75">
      <c r="A1441" s="7">
        <v>1440</v>
      </c>
      <c r="B1441" s="147" t="s">
        <v>2258</v>
      </c>
      <c r="C1441" s="90" t="s">
        <v>4260</v>
      </c>
      <c r="D1441" s="45" t="s">
        <v>4261</v>
      </c>
      <c r="E1441" s="106" t="s">
        <v>4259</v>
      </c>
      <c r="F1441" s="73" t="s">
        <v>4727</v>
      </c>
      <c r="G1441" s="90" t="s">
        <v>4388</v>
      </c>
      <c r="H1441" s="147">
        <v>2024</v>
      </c>
      <c r="I1441" s="155" t="s">
        <v>4546</v>
      </c>
      <c r="J1441" s="4"/>
    </row>
    <row r="1442" spans="1:10" ht="31.5" customHeight="1">
      <c r="A1442" s="7">
        <v>1441</v>
      </c>
      <c r="B1442" s="147" t="s">
        <v>2258</v>
      </c>
      <c r="C1442" s="90" t="s">
        <v>4148</v>
      </c>
      <c r="D1442" s="45" t="s">
        <v>4262</v>
      </c>
      <c r="E1442" s="106" t="s">
        <v>2289</v>
      </c>
      <c r="F1442" s="73" t="s">
        <v>4728</v>
      </c>
      <c r="G1442" s="90" t="s">
        <v>4388</v>
      </c>
      <c r="H1442" s="147">
        <v>2024</v>
      </c>
      <c r="I1442" s="155" t="s">
        <v>4547</v>
      </c>
      <c r="J1442" s="4"/>
    </row>
    <row r="1443" spans="1:10" ht="34.5" customHeight="1">
      <c r="A1443" s="7">
        <v>1442</v>
      </c>
      <c r="B1443" s="147" t="s">
        <v>2258</v>
      </c>
      <c r="C1443" s="90" t="s">
        <v>4148</v>
      </c>
      <c r="D1443" s="45" t="s">
        <v>4263</v>
      </c>
      <c r="E1443" s="106" t="s">
        <v>2289</v>
      </c>
      <c r="F1443" s="73" t="s">
        <v>4728</v>
      </c>
      <c r="G1443" s="90" t="s">
        <v>4388</v>
      </c>
      <c r="H1443" s="147">
        <v>2024</v>
      </c>
      <c r="I1443" s="155" t="s">
        <v>4548</v>
      </c>
      <c r="J1443" s="4"/>
    </row>
    <row r="1444" spans="1:10" ht="89.25">
      <c r="A1444" s="7">
        <v>1443</v>
      </c>
      <c r="B1444" s="147" t="s">
        <v>2258</v>
      </c>
      <c r="C1444" s="90" t="s">
        <v>4148</v>
      </c>
      <c r="D1444" s="45" t="s">
        <v>4264</v>
      </c>
      <c r="E1444" s="106" t="s">
        <v>4164</v>
      </c>
      <c r="F1444" s="73" t="s">
        <v>4729</v>
      </c>
      <c r="G1444" s="90" t="s">
        <v>4388</v>
      </c>
      <c r="H1444" s="147">
        <v>2024</v>
      </c>
      <c r="I1444" s="155" t="s">
        <v>4549</v>
      </c>
      <c r="J1444" s="4"/>
    </row>
    <row r="1445" spans="1:10" ht="79.5">
      <c r="A1445" s="7">
        <v>1444</v>
      </c>
      <c r="B1445" s="147" t="s">
        <v>1797</v>
      </c>
      <c r="C1445" s="90" t="s">
        <v>4092</v>
      </c>
      <c r="D1445" s="45" t="s">
        <v>4266</v>
      </c>
      <c r="E1445" s="106" t="s">
        <v>4265</v>
      </c>
      <c r="F1445" s="73" t="s">
        <v>4730</v>
      </c>
      <c r="G1445" s="90" t="s">
        <v>4388</v>
      </c>
      <c r="H1445" s="147">
        <v>2024</v>
      </c>
      <c r="I1445" s="155" t="s">
        <v>4550</v>
      </c>
      <c r="J1445" s="4"/>
    </row>
    <row r="1446" spans="1:10" ht="38.25" customHeight="1">
      <c r="A1446" s="7">
        <v>1445</v>
      </c>
      <c r="B1446" s="147" t="s">
        <v>1797</v>
      </c>
      <c r="C1446" s="90" t="s">
        <v>4092</v>
      </c>
      <c r="D1446" s="45" t="s">
        <v>4268</v>
      </c>
      <c r="E1446" s="106" t="s">
        <v>4267</v>
      </c>
      <c r="F1446" s="73" t="s">
        <v>4731</v>
      </c>
      <c r="G1446" s="90" t="s">
        <v>4388</v>
      </c>
      <c r="H1446" s="147">
        <v>2024</v>
      </c>
      <c r="I1446" s="155" t="s">
        <v>4551</v>
      </c>
      <c r="J1446" s="4"/>
    </row>
    <row r="1447" spans="1:10" ht="90.75">
      <c r="A1447" s="7">
        <v>1446</v>
      </c>
      <c r="B1447" s="147" t="s">
        <v>1797</v>
      </c>
      <c r="C1447" s="90" t="s">
        <v>4092</v>
      </c>
      <c r="D1447" s="45" t="s">
        <v>4269</v>
      </c>
      <c r="E1447" s="106" t="s">
        <v>4267</v>
      </c>
      <c r="F1447" s="73" t="s">
        <v>4732</v>
      </c>
      <c r="G1447" s="90" t="s">
        <v>4388</v>
      </c>
      <c r="H1447" s="147">
        <v>2024</v>
      </c>
      <c r="I1447" s="155" t="s">
        <v>4552</v>
      </c>
      <c r="J1447" s="4"/>
    </row>
    <row r="1448" spans="1:10" ht="60" customHeight="1">
      <c r="A1448" s="7">
        <v>1447</v>
      </c>
      <c r="B1448" s="147" t="s">
        <v>1797</v>
      </c>
      <c r="C1448" s="90" t="s">
        <v>4092</v>
      </c>
      <c r="D1448" s="45" t="s">
        <v>4271</v>
      </c>
      <c r="E1448" s="106" t="s">
        <v>4270</v>
      </c>
      <c r="F1448" s="73" t="s">
        <v>4733</v>
      </c>
      <c r="G1448" s="90" t="s">
        <v>4388</v>
      </c>
      <c r="H1448" s="147">
        <v>2024</v>
      </c>
      <c r="I1448" s="155" t="s">
        <v>4553</v>
      </c>
      <c r="J1448" s="4"/>
    </row>
    <row r="1449" spans="1:10" ht="57">
      <c r="A1449" s="7">
        <v>1448</v>
      </c>
      <c r="B1449" s="147" t="s">
        <v>1797</v>
      </c>
      <c r="C1449" s="90" t="s">
        <v>4091</v>
      </c>
      <c r="D1449" s="45" t="s">
        <v>4272</v>
      </c>
      <c r="E1449" s="106" t="s">
        <v>2255</v>
      </c>
      <c r="F1449" s="73" t="s">
        <v>4734</v>
      </c>
      <c r="G1449" s="90" t="s">
        <v>4388</v>
      </c>
      <c r="H1449" s="147">
        <v>2024</v>
      </c>
      <c r="I1449" s="155" t="s">
        <v>4554</v>
      </c>
      <c r="J1449" s="4"/>
    </row>
    <row r="1450" spans="1:10" ht="45.75">
      <c r="A1450" s="7">
        <v>1449</v>
      </c>
      <c r="B1450" s="147" t="s">
        <v>1797</v>
      </c>
      <c r="C1450" s="90" t="s">
        <v>4091</v>
      </c>
      <c r="D1450" s="45" t="s">
        <v>4273</v>
      </c>
      <c r="E1450" s="106" t="s">
        <v>4089</v>
      </c>
      <c r="F1450" s="73" t="s">
        <v>4735</v>
      </c>
      <c r="G1450" s="90" t="s">
        <v>4388</v>
      </c>
      <c r="H1450" s="147">
        <v>2024</v>
      </c>
      <c r="I1450" s="155" t="s">
        <v>4555</v>
      </c>
      <c r="J1450" s="4"/>
    </row>
    <row r="1451" spans="1:10" ht="68.25">
      <c r="A1451" s="7">
        <v>1450</v>
      </c>
      <c r="B1451" s="147" t="s">
        <v>1797</v>
      </c>
      <c r="C1451" s="45" t="s">
        <v>2058</v>
      </c>
      <c r="D1451" s="45" t="s">
        <v>4274</v>
      </c>
      <c r="E1451" s="106" t="s">
        <v>2154</v>
      </c>
      <c r="F1451" s="73" t="s">
        <v>4736</v>
      </c>
      <c r="G1451" s="90" t="s">
        <v>4388</v>
      </c>
      <c r="H1451" s="147">
        <v>2024</v>
      </c>
      <c r="I1451" s="155" t="s">
        <v>4556</v>
      </c>
      <c r="J1451" s="4"/>
    </row>
    <row r="1452" spans="1:10" ht="57">
      <c r="A1452" s="7">
        <v>1451</v>
      </c>
      <c r="B1452" s="147" t="s">
        <v>1797</v>
      </c>
      <c r="C1452" s="45" t="s">
        <v>2058</v>
      </c>
      <c r="D1452" s="45" t="s">
        <v>4276</v>
      </c>
      <c r="E1452" s="106" t="s">
        <v>4275</v>
      </c>
      <c r="F1452" s="73" t="s">
        <v>4737</v>
      </c>
      <c r="G1452" s="90" t="s">
        <v>4388</v>
      </c>
      <c r="H1452" s="147">
        <v>2024</v>
      </c>
      <c r="I1452" s="155" t="s">
        <v>4557</v>
      </c>
      <c r="J1452" s="4"/>
    </row>
    <row r="1453" spans="1:10" ht="71.25" customHeight="1">
      <c r="A1453" s="7">
        <v>1452</v>
      </c>
      <c r="B1453" s="147" t="s">
        <v>1797</v>
      </c>
      <c r="C1453" s="45" t="s">
        <v>2058</v>
      </c>
      <c r="D1453" s="45" t="s">
        <v>4277</v>
      </c>
      <c r="E1453" s="106" t="s">
        <v>4275</v>
      </c>
      <c r="F1453" s="73" t="s">
        <v>4738</v>
      </c>
      <c r="G1453" s="90" t="s">
        <v>4388</v>
      </c>
      <c r="H1453" s="147">
        <v>2024</v>
      </c>
      <c r="I1453" s="155" t="s">
        <v>4558</v>
      </c>
      <c r="J1453" s="4"/>
    </row>
    <row r="1454" spans="1:10" ht="79.5">
      <c r="A1454" s="7">
        <v>1453</v>
      </c>
      <c r="B1454" s="147" t="s">
        <v>1797</v>
      </c>
      <c r="C1454" s="45" t="s">
        <v>2058</v>
      </c>
      <c r="D1454" s="45" t="s">
        <v>4278</v>
      </c>
      <c r="E1454" s="106" t="s">
        <v>2065</v>
      </c>
      <c r="F1454" s="73" t="s">
        <v>4739</v>
      </c>
      <c r="G1454" s="90" t="s">
        <v>4388</v>
      </c>
      <c r="H1454" s="147">
        <v>2024</v>
      </c>
      <c r="I1454" s="155" t="s">
        <v>4559</v>
      </c>
      <c r="J1454" s="4"/>
    </row>
    <row r="1455" spans="1:10" ht="68.25">
      <c r="A1455" s="7">
        <v>1454</v>
      </c>
      <c r="B1455" s="147" t="s">
        <v>1797</v>
      </c>
      <c r="C1455" s="45" t="s">
        <v>2058</v>
      </c>
      <c r="D1455" s="45" t="s">
        <v>4280</v>
      </c>
      <c r="E1455" s="106" t="s">
        <v>4279</v>
      </c>
      <c r="F1455" s="73" t="s">
        <v>4740</v>
      </c>
      <c r="G1455" s="90" t="s">
        <v>4388</v>
      </c>
      <c r="H1455" s="147">
        <v>2024</v>
      </c>
      <c r="I1455" s="155" t="s">
        <v>4560</v>
      </c>
      <c r="J1455" s="4"/>
    </row>
    <row r="1456" spans="1:10" ht="45.75" customHeight="1">
      <c r="A1456" s="7">
        <v>1455</v>
      </c>
      <c r="B1456" s="147" t="s">
        <v>999</v>
      </c>
      <c r="C1456" s="90" t="s">
        <v>4281</v>
      </c>
      <c r="D1456" s="45" t="s">
        <v>4282</v>
      </c>
      <c r="E1456" s="106" t="s">
        <v>1162</v>
      </c>
      <c r="F1456" s="73" t="s">
        <v>4741</v>
      </c>
      <c r="G1456" s="90" t="s">
        <v>4388</v>
      </c>
      <c r="H1456" s="147">
        <v>2024</v>
      </c>
      <c r="I1456" s="155" t="s">
        <v>4561</v>
      </c>
      <c r="J1456" s="4"/>
    </row>
    <row r="1457" spans="1:10" ht="57" customHeight="1">
      <c r="A1457" s="7">
        <v>1456</v>
      </c>
      <c r="B1457" s="147" t="s">
        <v>999</v>
      </c>
      <c r="C1457" s="90" t="s">
        <v>4281</v>
      </c>
      <c r="D1457" s="45" t="s">
        <v>4284</v>
      </c>
      <c r="E1457" s="106" t="s">
        <v>4283</v>
      </c>
      <c r="F1457" s="73" t="s">
        <v>4741</v>
      </c>
      <c r="G1457" s="90" t="s">
        <v>4388</v>
      </c>
      <c r="H1457" s="147">
        <v>2024</v>
      </c>
      <c r="I1457" s="155" t="s">
        <v>4562</v>
      </c>
      <c r="J1457" s="4"/>
    </row>
    <row r="1458" spans="1:10" ht="47.25" customHeight="1">
      <c r="A1458" s="7">
        <v>1457</v>
      </c>
      <c r="B1458" s="147" t="s">
        <v>999</v>
      </c>
      <c r="C1458" s="90" t="s">
        <v>4281</v>
      </c>
      <c r="D1458" s="45" t="s">
        <v>4286</v>
      </c>
      <c r="E1458" s="106" t="s">
        <v>4285</v>
      </c>
      <c r="F1458" s="73" t="s">
        <v>1220</v>
      </c>
      <c r="G1458" s="90" t="s">
        <v>4388</v>
      </c>
      <c r="H1458" s="147">
        <v>2024</v>
      </c>
      <c r="I1458" s="155" t="s">
        <v>4563</v>
      </c>
      <c r="J1458" s="4"/>
    </row>
    <row r="1459" spans="1:10" ht="78.75">
      <c r="A1459" s="7">
        <v>1458</v>
      </c>
      <c r="B1459" s="147" t="s">
        <v>999</v>
      </c>
      <c r="C1459" s="90" t="s">
        <v>4281</v>
      </c>
      <c r="D1459" s="45" t="s">
        <v>4288</v>
      </c>
      <c r="E1459" s="106" t="s">
        <v>4287</v>
      </c>
      <c r="F1459" s="73" t="s">
        <v>4742</v>
      </c>
      <c r="G1459" s="90" t="s">
        <v>4388</v>
      </c>
      <c r="H1459" s="147">
        <v>2024</v>
      </c>
      <c r="I1459" s="163" t="s">
        <v>4564</v>
      </c>
      <c r="J1459" s="4"/>
    </row>
    <row r="1460" spans="1:10" ht="68.25">
      <c r="A1460" s="7">
        <v>1459</v>
      </c>
      <c r="B1460" s="147" t="s">
        <v>999</v>
      </c>
      <c r="C1460" s="90" t="s">
        <v>4281</v>
      </c>
      <c r="D1460" s="45" t="s">
        <v>4290</v>
      </c>
      <c r="E1460" s="106" t="s">
        <v>4289</v>
      </c>
      <c r="F1460" s="73" t="s">
        <v>4743</v>
      </c>
      <c r="G1460" s="90" t="s">
        <v>4388</v>
      </c>
      <c r="H1460" s="147">
        <v>2024</v>
      </c>
      <c r="I1460" s="155" t="s">
        <v>4565</v>
      </c>
      <c r="J1460" s="4"/>
    </row>
    <row r="1461" spans="1:10" ht="57">
      <c r="A1461" s="7">
        <v>1460</v>
      </c>
      <c r="B1461" s="147" t="s">
        <v>999</v>
      </c>
      <c r="C1461" s="90" t="s">
        <v>4281</v>
      </c>
      <c r="D1461" s="45" t="s">
        <v>4291</v>
      </c>
      <c r="E1461" s="106" t="s">
        <v>4289</v>
      </c>
      <c r="F1461" s="73" t="s">
        <v>4744</v>
      </c>
      <c r="G1461" s="90" t="s">
        <v>4388</v>
      </c>
      <c r="H1461" s="147">
        <v>2024</v>
      </c>
      <c r="I1461" s="155" t="s">
        <v>4566</v>
      </c>
      <c r="J1461" s="4"/>
    </row>
    <row r="1462" spans="1:10" ht="90.75">
      <c r="A1462" s="7">
        <v>1461</v>
      </c>
      <c r="B1462" s="147" t="s">
        <v>999</v>
      </c>
      <c r="C1462" s="90" t="s">
        <v>4281</v>
      </c>
      <c r="D1462" s="45" t="s">
        <v>4293</v>
      </c>
      <c r="E1462" s="106" t="s">
        <v>4292</v>
      </c>
      <c r="F1462" s="73" t="s">
        <v>4745</v>
      </c>
      <c r="G1462" s="90" t="s">
        <v>4388</v>
      </c>
      <c r="H1462" s="147">
        <v>2024</v>
      </c>
      <c r="I1462" s="155" t="s">
        <v>4567</v>
      </c>
      <c r="J1462" s="4"/>
    </row>
    <row r="1463" spans="1:10" ht="68.25">
      <c r="A1463" s="7">
        <v>1462</v>
      </c>
      <c r="B1463" s="147" t="s">
        <v>999</v>
      </c>
      <c r="C1463" s="90" t="s">
        <v>4281</v>
      </c>
      <c r="D1463" s="45" t="s">
        <v>4294</v>
      </c>
      <c r="E1463" s="106" t="s">
        <v>1159</v>
      </c>
      <c r="F1463" s="73" t="s">
        <v>4746</v>
      </c>
      <c r="G1463" s="90" t="s">
        <v>4388</v>
      </c>
      <c r="H1463" s="147">
        <v>2024</v>
      </c>
      <c r="I1463" s="155" t="s">
        <v>4568</v>
      </c>
      <c r="J1463" s="4"/>
    </row>
    <row r="1464" spans="1:10" ht="79.5">
      <c r="A1464" s="7">
        <v>1463</v>
      </c>
      <c r="B1464" s="147" t="s">
        <v>999</v>
      </c>
      <c r="C1464" s="90" t="s">
        <v>1223</v>
      </c>
      <c r="D1464" s="45" t="s">
        <v>4295</v>
      </c>
      <c r="E1464" s="106" t="s">
        <v>1255</v>
      </c>
      <c r="F1464" s="73" t="s">
        <v>1226</v>
      </c>
      <c r="G1464" s="90" t="s">
        <v>4388</v>
      </c>
      <c r="H1464" s="147">
        <v>2024</v>
      </c>
      <c r="I1464" s="155" t="s">
        <v>4569</v>
      </c>
      <c r="J1464" s="4"/>
    </row>
    <row r="1465" spans="1:10" ht="57">
      <c r="A1465" s="7">
        <v>1464</v>
      </c>
      <c r="B1465" s="147" t="s">
        <v>999</v>
      </c>
      <c r="C1465" s="90" t="s">
        <v>1223</v>
      </c>
      <c r="D1465" s="45" t="s">
        <v>4296</v>
      </c>
      <c r="E1465" s="106" t="s">
        <v>1230</v>
      </c>
      <c r="F1465" s="73" t="s">
        <v>1226</v>
      </c>
      <c r="G1465" s="90" t="s">
        <v>4388</v>
      </c>
      <c r="H1465" s="147">
        <v>2024</v>
      </c>
      <c r="I1465" s="155" t="s">
        <v>4570</v>
      </c>
      <c r="J1465" s="4"/>
    </row>
    <row r="1466" spans="1:10" ht="51.75" customHeight="1">
      <c r="A1466" s="7">
        <v>1465</v>
      </c>
      <c r="B1466" s="147" t="s">
        <v>999</v>
      </c>
      <c r="C1466" s="90" t="s">
        <v>4299</v>
      </c>
      <c r="D1466" s="45" t="s">
        <v>4297</v>
      </c>
      <c r="E1466" s="106" t="s">
        <v>1050</v>
      </c>
      <c r="F1466" s="73" t="s">
        <v>1206</v>
      </c>
      <c r="G1466" s="90" t="s">
        <v>4388</v>
      </c>
      <c r="H1466" s="147">
        <v>2024</v>
      </c>
      <c r="I1466" s="155" t="s">
        <v>4571</v>
      </c>
      <c r="J1466" s="4"/>
    </row>
    <row r="1467" spans="1:10" ht="52.5" customHeight="1">
      <c r="A1467" s="7">
        <v>1466</v>
      </c>
      <c r="B1467" s="147" t="s">
        <v>999</v>
      </c>
      <c r="C1467" s="90" t="s">
        <v>4299</v>
      </c>
      <c r="D1467" s="45" t="s">
        <v>4300</v>
      </c>
      <c r="E1467" s="106" t="s">
        <v>4298</v>
      </c>
      <c r="F1467" s="73" t="s">
        <v>1206</v>
      </c>
      <c r="G1467" s="90" t="s">
        <v>4388</v>
      </c>
      <c r="H1467" s="147">
        <v>2024</v>
      </c>
      <c r="I1467" s="155" t="s">
        <v>4572</v>
      </c>
      <c r="J1467" s="4"/>
    </row>
    <row r="1468" spans="1:10" ht="94.5">
      <c r="A1468" s="7">
        <v>1467</v>
      </c>
      <c r="B1468" s="147" t="s">
        <v>999</v>
      </c>
      <c r="C1468" s="90" t="s">
        <v>4299</v>
      </c>
      <c r="D1468" s="45" t="s">
        <v>4302</v>
      </c>
      <c r="E1468" s="106" t="s">
        <v>4301</v>
      </c>
      <c r="F1468" s="73" t="s">
        <v>1206</v>
      </c>
      <c r="G1468" s="90" t="s">
        <v>4388</v>
      </c>
      <c r="H1468" s="147">
        <v>2024</v>
      </c>
      <c r="I1468" s="163" t="s">
        <v>4573</v>
      </c>
      <c r="J1468" s="4"/>
    </row>
    <row r="1469" spans="1:10" ht="47.25">
      <c r="A1469" s="7">
        <v>1468</v>
      </c>
      <c r="B1469" s="147" t="s">
        <v>999</v>
      </c>
      <c r="C1469" s="90" t="s">
        <v>4299</v>
      </c>
      <c r="D1469" s="45" t="s">
        <v>4303</v>
      </c>
      <c r="E1469" s="106" t="s">
        <v>1102</v>
      </c>
      <c r="F1469" s="73" t="s">
        <v>1206</v>
      </c>
      <c r="G1469" s="90" t="s">
        <v>4388</v>
      </c>
      <c r="H1469" s="147">
        <v>2024</v>
      </c>
      <c r="I1469" s="155" t="s">
        <v>4574</v>
      </c>
      <c r="J1469" s="4"/>
    </row>
    <row r="1470" spans="1:10" ht="78.75">
      <c r="A1470" s="7">
        <v>1469</v>
      </c>
      <c r="B1470" s="147" t="s">
        <v>489</v>
      </c>
      <c r="C1470" s="90" t="s">
        <v>4080</v>
      </c>
      <c r="D1470" s="45" t="s">
        <v>4304</v>
      </c>
      <c r="E1470" s="106" t="s">
        <v>914</v>
      </c>
      <c r="F1470" s="73" t="s">
        <v>4747</v>
      </c>
      <c r="G1470" s="90" t="s">
        <v>4388</v>
      </c>
      <c r="H1470" s="147">
        <v>2024</v>
      </c>
      <c r="I1470" s="163" t="s">
        <v>4575</v>
      </c>
      <c r="J1470" s="4"/>
    </row>
    <row r="1471" spans="1:10" ht="140.25">
      <c r="A1471" s="7">
        <v>1470</v>
      </c>
      <c r="B1471" s="147" t="s">
        <v>489</v>
      </c>
      <c r="C1471" s="90" t="s">
        <v>4080</v>
      </c>
      <c r="D1471" s="45" t="s">
        <v>4305</v>
      </c>
      <c r="E1471" s="106" t="s">
        <v>900</v>
      </c>
      <c r="F1471" s="73" t="s">
        <v>4748</v>
      </c>
      <c r="G1471" s="90" t="s">
        <v>4388</v>
      </c>
      <c r="H1471" s="147">
        <v>2024</v>
      </c>
      <c r="I1471" s="155" t="s">
        <v>4576</v>
      </c>
      <c r="J1471" s="4"/>
    </row>
    <row r="1472" spans="1:10" ht="63" customHeight="1">
      <c r="A1472" s="7">
        <v>1471</v>
      </c>
      <c r="B1472" s="147" t="s">
        <v>489</v>
      </c>
      <c r="C1472" s="90" t="s">
        <v>4153</v>
      </c>
      <c r="D1472" s="45" t="s">
        <v>4306</v>
      </c>
      <c r="E1472" s="106" t="s">
        <v>792</v>
      </c>
      <c r="F1472" s="73" t="s">
        <v>4749</v>
      </c>
      <c r="G1472" s="90" t="s">
        <v>4388</v>
      </c>
      <c r="H1472" s="147">
        <v>2024</v>
      </c>
      <c r="I1472" s="155" t="s">
        <v>4577</v>
      </c>
      <c r="J1472" s="4"/>
    </row>
    <row r="1473" spans="1:10" ht="57">
      <c r="A1473" s="7">
        <v>1472</v>
      </c>
      <c r="B1473" s="147" t="s">
        <v>489</v>
      </c>
      <c r="C1473" s="90" t="s">
        <v>4184</v>
      </c>
      <c r="D1473" s="45" t="s">
        <v>4307</v>
      </c>
      <c r="E1473" s="106" t="s">
        <v>611</v>
      </c>
      <c r="F1473" s="73" t="s">
        <v>4750</v>
      </c>
      <c r="G1473" s="90" t="s">
        <v>4388</v>
      </c>
      <c r="H1473" s="147">
        <v>2024</v>
      </c>
      <c r="I1473" s="155" t="s">
        <v>4578</v>
      </c>
      <c r="J1473" s="4"/>
    </row>
    <row r="1474" spans="1:10" ht="43.5" customHeight="1">
      <c r="A1474" s="7">
        <v>1473</v>
      </c>
      <c r="B1474" s="147" t="s">
        <v>489</v>
      </c>
      <c r="C1474" s="90" t="s">
        <v>4184</v>
      </c>
      <c r="D1474" s="45" t="s">
        <v>4308</v>
      </c>
      <c r="E1474" s="106" t="s">
        <v>611</v>
      </c>
      <c r="F1474" s="73" t="s">
        <v>4751</v>
      </c>
      <c r="G1474" s="90" t="s">
        <v>4388</v>
      </c>
      <c r="H1474" s="147">
        <v>2024</v>
      </c>
      <c r="I1474" s="155" t="s">
        <v>4579</v>
      </c>
      <c r="J1474" s="4"/>
    </row>
    <row r="1475" spans="1:10" ht="63">
      <c r="A1475" s="7">
        <v>1474</v>
      </c>
      <c r="B1475" s="147" t="s">
        <v>489</v>
      </c>
      <c r="C1475" s="90" t="s">
        <v>4184</v>
      </c>
      <c r="D1475" s="45" t="s">
        <v>4309</v>
      </c>
      <c r="E1475" s="106" t="s">
        <v>600</v>
      </c>
      <c r="F1475" s="73" t="s">
        <v>4752</v>
      </c>
      <c r="G1475" s="90" t="s">
        <v>4388</v>
      </c>
      <c r="H1475" s="147">
        <v>2024</v>
      </c>
      <c r="I1475" s="155" t="s">
        <v>4580</v>
      </c>
      <c r="J1475" s="4"/>
    </row>
    <row r="1476" spans="1:10" ht="62.25" customHeight="1">
      <c r="A1476" s="7">
        <v>1475</v>
      </c>
      <c r="B1476" s="147" t="s">
        <v>489</v>
      </c>
      <c r="C1476" s="90" t="s">
        <v>4186</v>
      </c>
      <c r="D1476" s="45" t="s">
        <v>4310</v>
      </c>
      <c r="E1476" s="106" t="s">
        <v>756</v>
      </c>
      <c r="F1476" s="73" t="s">
        <v>4753</v>
      </c>
      <c r="G1476" s="90" t="s">
        <v>4388</v>
      </c>
      <c r="H1476" s="147">
        <v>2024</v>
      </c>
      <c r="I1476" s="155" t="s">
        <v>4581</v>
      </c>
      <c r="J1476" s="4"/>
    </row>
    <row r="1477" spans="1:10" ht="57">
      <c r="A1477" s="7">
        <v>1476</v>
      </c>
      <c r="B1477" s="147" t="s">
        <v>3706</v>
      </c>
      <c r="C1477" s="90" t="s">
        <v>4155</v>
      </c>
      <c r="D1477" s="45" t="s">
        <v>4311</v>
      </c>
      <c r="E1477" s="106" t="s">
        <v>3802</v>
      </c>
      <c r="F1477" s="73" t="s">
        <v>4754</v>
      </c>
      <c r="G1477" s="90" t="s">
        <v>4388</v>
      </c>
      <c r="H1477" s="147">
        <v>2024</v>
      </c>
      <c r="I1477" s="155" t="s">
        <v>4582</v>
      </c>
      <c r="J1477" s="4"/>
    </row>
    <row r="1478" spans="1:10" ht="57">
      <c r="A1478" s="7">
        <v>1477</v>
      </c>
      <c r="B1478" s="147" t="s">
        <v>3706</v>
      </c>
      <c r="C1478" s="90" t="s">
        <v>4155</v>
      </c>
      <c r="D1478" s="45" t="s">
        <v>4312</v>
      </c>
      <c r="E1478" s="106" t="s">
        <v>3791</v>
      </c>
      <c r="F1478" s="73" t="s">
        <v>4755</v>
      </c>
      <c r="G1478" s="90" t="s">
        <v>4388</v>
      </c>
      <c r="H1478" s="147">
        <v>2024</v>
      </c>
      <c r="I1478" s="155" t="s">
        <v>4583</v>
      </c>
      <c r="J1478" s="4"/>
    </row>
    <row r="1479" spans="1:10" ht="114.75">
      <c r="A1479" s="7">
        <v>1478</v>
      </c>
      <c r="B1479" s="147" t="s">
        <v>3706</v>
      </c>
      <c r="C1479" s="90" t="s">
        <v>4155</v>
      </c>
      <c r="D1479" s="45" t="s">
        <v>4313</v>
      </c>
      <c r="E1479" s="106" t="s">
        <v>4139</v>
      </c>
      <c r="F1479" s="73" t="s">
        <v>4756</v>
      </c>
      <c r="G1479" s="90" t="s">
        <v>4388</v>
      </c>
      <c r="H1479" s="147">
        <v>2024</v>
      </c>
      <c r="I1479" s="163" t="s">
        <v>4584</v>
      </c>
      <c r="J1479" s="4"/>
    </row>
    <row r="1480" spans="1:10" ht="79.5">
      <c r="A1480" s="7">
        <v>1479</v>
      </c>
      <c r="B1480" s="147" t="s">
        <v>3706</v>
      </c>
      <c r="C1480" s="90" t="s">
        <v>4155</v>
      </c>
      <c r="D1480" s="45" t="s">
        <v>4314</v>
      </c>
      <c r="E1480" s="106" t="s">
        <v>3788</v>
      </c>
      <c r="F1480" s="73" t="s">
        <v>4757</v>
      </c>
      <c r="G1480" s="90" t="s">
        <v>4388</v>
      </c>
      <c r="H1480" s="147">
        <v>2024</v>
      </c>
      <c r="I1480" s="155" t="s">
        <v>4585</v>
      </c>
      <c r="J1480" s="4"/>
    </row>
    <row r="1481" spans="1:10" ht="51">
      <c r="A1481" s="7">
        <v>1480</v>
      </c>
      <c r="B1481" s="147" t="s">
        <v>3706</v>
      </c>
      <c r="C1481" s="90" t="s">
        <v>4155</v>
      </c>
      <c r="D1481" s="45" t="s">
        <v>4315</v>
      </c>
      <c r="E1481" s="106" t="s">
        <v>3795</v>
      </c>
      <c r="F1481" s="73" t="s">
        <v>4758</v>
      </c>
      <c r="G1481" s="90" t="s">
        <v>4388</v>
      </c>
      <c r="H1481" s="147">
        <v>2024</v>
      </c>
      <c r="I1481" s="155" t="s">
        <v>4586</v>
      </c>
      <c r="J1481" s="4"/>
    </row>
    <row r="1482" spans="1:10" ht="57">
      <c r="A1482" s="7">
        <v>1481</v>
      </c>
      <c r="B1482" s="147" t="s">
        <v>3706</v>
      </c>
      <c r="C1482" s="90" t="s">
        <v>3815</v>
      </c>
      <c r="D1482" s="45" t="s">
        <v>516</v>
      </c>
      <c r="E1482" s="106" t="s">
        <v>4174</v>
      </c>
      <c r="F1482" s="73" t="s">
        <v>4759</v>
      </c>
      <c r="G1482" s="90" t="s">
        <v>4388</v>
      </c>
      <c r="H1482" s="147">
        <v>2024</v>
      </c>
      <c r="I1482" s="155" t="s">
        <v>4587</v>
      </c>
      <c r="J1482" s="4"/>
    </row>
    <row r="1483" spans="1:10" ht="57">
      <c r="A1483" s="7">
        <v>1482</v>
      </c>
      <c r="B1483" s="147" t="s">
        <v>3706</v>
      </c>
      <c r="C1483" s="90" t="s">
        <v>3815</v>
      </c>
      <c r="D1483" s="45" t="s">
        <v>4316</v>
      </c>
      <c r="E1483" s="106" t="s">
        <v>4174</v>
      </c>
      <c r="F1483" s="73" t="s">
        <v>4760</v>
      </c>
      <c r="G1483" s="90" t="s">
        <v>4388</v>
      </c>
      <c r="H1483" s="147">
        <v>2024</v>
      </c>
      <c r="I1483" s="155" t="s">
        <v>4588</v>
      </c>
      <c r="J1483" s="4"/>
    </row>
    <row r="1484" spans="1:10" ht="57">
      <c r="A1484" s="7">
        <v>1483</v>
      </c>
      <c r="B1484" s="147" t="s">
        <v>3706</v>
      </c>
      <c r="C1484" s="90" t="s">
        <v>3815</v>
      </c>
      <c r="D1484" s="45" t="s">
        <v>4317</v>
      </c>
      <c r="E1484" s="106" t="s">
        <v>4174</v>
      </c>
      <c r="F1484" s="73" t="s">
        <v>4760</v>
      </c>
      <c r="G1484" s="90" t="s">
        <v>4388</v>
      </c>
      <c r="H1484" s="147">
        <v>2024</v>
      </c>
      <c r="I1484" s="155" t="s">
        <v>4589</v>
      </c>
      <c r="J1484" s="4"/>
    </row>
    <row r="1485" spans="1:10" ht="46.5" customHeight="1">
      <c r="A1485" s="7">
        <v>1484</v>
      </c>
      <c r="B1485" s="147" t="s">
        <v>3706</v>
      </c>
      <c r="C1485" s="90" t="s">
        <v>3815</v>
      </c>
      <c r="D1485" s="45" t="s">
        <v>4318</v>
      </c>
      <c r="E1485" s="106" t="s">
        <v>3850</v>
      </c>
      <c r="F1485" s="73" t="s">
        <v>4761</v>
      </c>
      <c r="G1485" s="90" t="s">
        <v>4388</v>
      </c>
      <c r="H1485" s="147">
        <v>2024</v>
      </c>
      <c r="I1485" s="155" t="s">
        <v>4590</v>
      </c>
      <c r="J1485" s="4"/>
    </row>
    <row r="1486" spans="1:10" ht="51" customHeight="1">
      <c r="A1486" s="7">
        <v>1485</v>
      </c>
      <c r="B1486" s="147" t="s">
        <v>3706</v>
      </c>
      <c r="C1486" s="90" t="s">
        <v>4187</v>
      </c>
      <c r="D1486" s="45" t="s">
        <v>4320</v>
      </c>
      <c r="E1486" s="106" t="s">
        <v>4319</v>
      </c>
      <c r="F1486" s="73" t="s">
        <v>4762</v>
      </c>
      <c r="G1486" s="90" t="s">
        <v>4388</v>
      </c>
      <c r="H1486" s="147">
        <v>2024</v>
      </c>
      <c r="I1486" s="155" t="s">
        <v>4591</v>
      </c>
      <c r="J1486" s="4"/>
    </row>
    <row r="1487" spans="1:10" ht="60" customHeight="1">
      <c r="A1487" s="7">
        <v>1486</v>
      </c>
      <c r="B1487" s="147" t="s">
        <v>3706</v>
      </c>
      <c r="C1487" s="90" t="s">
        <v>4187</v>
      </c>
      <c r="D1487" s="45" t="s">
        <v>4321</v>
      </c>
      <c r="E1487" s="106" t="s">
        <v>4319</v>
      </c>
      <c r="F1487" s="73" t="s">
        <v>4763</v>
      </c>
      <c r="G1487" s="90" t="s">
        <v>4388</v>
      </c>
      <c r="H1487" s="147">
        <v>2024</v>
      </c>
      <c r="I1487" s="155" t="s">
        <v>4592</v>
      </c>
      <c r="J1487" s="4"/>
    </row>
    <row r="1488" spans="1:10" ht="63">
      <c r="A1488" s="7">
        <v>1487</v>
      </c>
      <c r="B1488" s="147" t="s">
        <v>3706</v>
      </c>
      <c r="C1488" s="90" t="s">
        <v>3968</v>
      </c>
      <c r="D1488" s="45" t="s">
        <v>4322</v>
      </c>
      <c r="E1488" s="106" t="s">
        <v>3970</v>
      </c>
      <c r="F1488" s="73" t="s">
        <v>4044</v>
      </c>
      <c r="G1488" s="90" t="s">
        <v>4388</v>
      </c>
      <c r="H1488" s="147">
        <v>2024</v>
      </c>
      <c r="I1488" s="155" t="s">
        <v>4593</v>
      </c>
      <c r="J1488" s="4"/>
    </row>
    <row r="1489" spans="1:10" ht="94.5">
      <c r="A1489" s="7">
        <v>1488</v>
      </c>
      <c r="B1489" s="147" t="s">
        <v>3706</v>
      </c>
      <c r="C1489" s="90" t="s">
        <v>3707</v>
      </c>
      <c r="D1489" s="45" t="s">
        <v>4324</v>
      </c>
      <c r="E1489" s="106" t="s">
        <v>4323</v>
      </c>
      <c r="F1489" s="73" t="s">
        <v>4764</v>
      </c>
      <c r="G1489" s="90" t="s">
        <v>4388</v>
      </c>
      <c r="H1489" s="147">
        <v>2024</v>
      </c>
      <c r="I1489" s="163" t="s">
        <v>4594</v>
      </c>
      <c r="J1489" s="4"/>
    </row>
    <row r="1490" spans="1:10" ht="94.5">
      <c r="A1490" s="7">
        <v>1489</v>
      </c>
      <c r="B1490" s="147" t="s">
        <v>3706</v>
      </c>
      <c r="C1490" s="90" t="s">
        <v>3707</v>
      </c>
      <c r="D1490" s="45" t="s">
        <v>4325</v>
      </c>
      <c r="E1490" s="106" t="s">
        <v>4323</v>
      </c>
      <c r="F1490" s="73" t="s">
        <v>4764</v>
      </c>
      <c r="G1490" s="90" t="s">
        <v>4388</v>
      </c>
      <c r="H1490" s="147">
        <v>2024</v>
      </c>
      <c r="I1490" s="163" t="s">
        <v>4595</v>
      </c>
      <c r="J1490" s="4"/>
    </row>
    <row r="1491" spans="1:10" ht="63">
      <c r="A1491" s="7">
        <v>1490</v>
      </c>
      <c r="B1491" s="147" t="s">
        <v>3706</v>
      </c>
      <c r="C1491" s="90" t="s">
        <v>3707</v>
      </c>
      <c r="D1491" s="45" t="s">
        <v>4327</v>
      </c>
      <c r="E1491" s="106" t="s">
        <v>4326</v>
      </c>
      <c r="F1491" s="73" t="s">
        <v>4765</v>
      </c>
      <c r="G1491" s="90" t="s">
        <v>4388</v>
      </c>
      <c r="H1491" s="147">
        <v>2024</v>
      </c>
      <c r="I1491" s="163" t="s">
        <v>4596</v>
      </c>
      <c r="J1491" s="4"/>
    </row>
    <row r="1492" spans="1:10" ht="45.75">
      <c r="A1492" s="7">
        <v>1491</v>
      </c>
      <c r="B1492" s="147" t="s">
        <v>3268</v>
      </c>
      <c r="C1492" s="183" t="s">
        <v>4175</v>
      </c>
      <c r="D1492" s="45" t="s">
        <v>4646</v>
      </c>
      <c r="E1492" s="45" t="s">
        <v>3561</v>
      </c>
      <c r="F1492" s="73" t="s">
        <v>4766</v>
      </c>
      <c r="G1492" s="90" t="s">
        <v>4388</v>
      </c>
      <c r="H1492" s="147">
        <v>2024</v>
      </c>
      <c r="I1492" s="155" t="s">
        <v>4647</v>
      </c>
      <c r="J1492" s="4"/>
    </row>
    <row r="1493" spans="1:10" ht="33.75" customHeight="1">
      <c r="A1493" s="7">
        <v>1492</v>
      </c>
      <c r="B1493" s="147" t="s">
        <v>817</v>
      </c>
      <c r="C1493" s="189" t="s">
        <v>4182</v>
      </c>
      <c r="D1493" s="45" t="s">
        <v>4648</v>
      </c>
      <c r="E1493" s="188" t="s">
        <v>1569</v>
      </c>
      <c r="F1493" s="73" t="s">
        <v>4767</v>
      </c>
      <c r="G1493" s="90" t="s">
        <v>4388</v>
      </c>
      <c r="H1493" s="147">
        <v>2024</v>
      </c>
      <c r="I1493" s="155" t="s">
        <v>4649</v>
      </c>
      <c r="J1493" s="4"/>
    </row>
    <row r="1494" spans="1:10" ht="79.5">
      <c r="A1494" s="7">
        <v>1493</v>
      </c>
      <c r="B1494" s="147" t="s">
        <v>3706</v>
      </c>
      <c r="C1494" s="90" t="s">
        <v>3815</v>
      </c>
      <c r="D1494" s="45" t="s">
        <v>4650</v>
      </c>
      <c r="E1494" s="45" t="s">
        <v>3817</v>
      </c>
      <c r="F1494" s="73" t="s">
        <v>4768</v>
      </c>
      <c r="G1494" s="90" t="s">
        <v>4388</v>
      </c>
      <c r="H1494" s="147">
        <v>2024</v>
      </c>
      <c r="I1494" s="155" t="s">
        <v>4651</v>
      </c>
      <c r="J1494" s="4"/>
    </row>
    <row r="1495" spans="1:10" ht="63">
      <c r="A1495" s="7">
        <v>1494</v>
      </c>
      <c r="B1495" s="14" t="s">
        <v>489</v>
      </c>
      <c r="C1495" s="90" t="s">
        <v>4153</v>
      </c>
      <c r="D1495" s="45" t="s">
        <v>4772</v>
      </c>
      <c r="E1495" s="45" t="s">
        <v>4774</v>
      </c>
      <c r="F1495" s="73" t="s">
        <v>4779</v>
      </c>
      <c r="G1495" s="90" t="s">
        <v>4776</v>
      </c>
      <c r="H1495" s="147">
        <v>2024</v>
      </c>
      <c r="I1495" s="184" t="s">
        <v>4777</v>
      </c>
      <c r="J1495" s="4"/>
    </row>
    <row r="1496" spans="1:10" ht="79.5">
      <c r="A1496" s="7">
        <v>1495</v>
      </c>
      <c r="B1496" s="14" t="s">
        <v>489</v>
      </c>
      <c r="C1496" s="90" t="s">
        <v>4184</v>
      </c>
      <c r="D1496" s="45" t="s">
        <v>4773</v>
      </c>
      <c r="E1496" s="45" t="s">
        <v>4775</v>
      </c>
      <c r="F1496" s="73" t="s">
        <v>4780</v>
      </c>
      <c r="G1496" s="90" t="s">
        <v>4776</v>
      </c>
      <c r="H1496" s="147">
        <v>2024</v>
      </c>
      <c r="I1496" s="184" t="s">
        <v>4778</v>
      </c>
      <c r="J1496" s="4"/>
    </row>
    <row r="1497" spans="1:10" ht="55.5" customHeight="1">
      <c r="A1497" s="7">
        <v>1496</v>
      </c>
      <c r="B1497" s="14" t="s">
        <v>3608</v>
      </c>
      <c r="C1497" s="90" t="s">
        <v>4152</v>
      </c>
      <c r="D1497" s="45" t="s">
        <v>4781</v>
      </c>
      <c r="E1497" s="45" t="s">
        <v>4786</v>
      </c>
      <c r="F1497" s="81" t="s">
        <v>3698</v>
      </c>
      <c r="G1497" s="90" t="s">
        <v>4792</v>
      </c>
      <c r="H1497" s="147">
        <v>2024</v>
      </c>
      <c r="I1497" s="184" t="s">
        <v>4787</v>
      </c>
      <c r="J1497" s="4"/>
    </row>
    <row r="1498" spans="1:10" ht="36.75" customHeight="1">
      <c r="A1498" s="7">
        <v>1497</v>
      </c>
      <c r="B1498" s="14" t="s">
        <v>3608</v>
      </c>
      <c r="C1498" s="90" t="s">
        <v>4180</v>
      </c>
      <c r="D1498" s="45" t="s">
        <v>4782</v>
      </c>
      <c r="E1498" s="45" t="s">
        <v>3627</v>
      </c>
      <c r="F1498" s="73" t="s">
        <v>3628</v>
      </c>
      <c r="G1498" s="90" t="s">
        <v>4792</v>
      </c>
      <c r="H1498" s="147">
        <v>2024</v>
      </c>
      <c r="I1498" s="184" t="s">
        <v>4788</v>
      </c>
      <c r="J1498" s="4"/>
    </row>
    <row r="1499" spans="1:10" ht="68.25">
      <c r="A1499" s="7">
        <v>1498</v>
      </c>
      <c r="B1499" s="14" t="s">
        <v>9</v>
      </c>
      <c r="C1499" s="90" t="s">
        <v>4156</v>
      </c>
      <c r="D1499" s="45" t="s">
        <v>4783</v>
      </c>
      <c r="E1499" s="45" t="s">
        <v>107</v>
      </c>
      <c r="F1499" s="73" t="s">
        <v>4793</v>
      </c>
      <c r="G1499" s="90" t="s">
        <v>4792</v>
      </c>
      <c r="H1499" s="147">
        <v>2024</v>
      </c>
      <c r="I1499" s="184" t="s">
        <v>4789</v>
      </c>
      <c r="J1499" s="4"/>
    </row>
    <row r="1500" spans="1:10" ht="68.25">
      <c r="A1500" s="7">
        <v>1499</v>
      </c>
      <c r="B1500" s="14" t="s">
        <v>2739</v>
      </c>
      <c r="C1500" s="90" t="s">
        <v>4093</v>
      </c>
      <c r="D1500" s="45" t="s">
        <v>4784</v>
      </c>
      <c r="E1500" s="45" t="s">
        <v>3136</v>
      </c>
      <c r="F1500" s="73" t="s">
        <v>4794</v>
      </c>
      <c r="G1500" s="90" t="s">
        <v>4792</v>
      </c>
      <c r="H1500" s="147">
        <v>2024</v>
      </c>
      <c r="I1500" s="184" t="s">
        <v>4790</v>
      </c>
      <c r="J1500" s="4"/>
    </row>
    <row r="1501" spans="1:10" ht="68.25">
      <c r="A1501" s="7">
        <v>1500</v>
      </c>
      <c r="B1501" s="14" t="s">
        <v>2739</v>
      </c>
      <c r="C1501" s="90" t="s">
        <v>4145</v>
      </c>
      <c r="D1501" s="45" t="s">
        <v>4785</v>
      </c>
      <c r="E1501" s="45" t="s">
        <v>3136</v>
      </c>
      <c r="F1501" s="73" t="s">
        <v>4795</v>
      </c>
      <c r="G1501" s="90" t="s">
        <v>4792</v>
      </c>
      <c r="H1501" s="147">
        <v>2024</v>
      </c>
      <c r="I1501" s="184" t="s">
        <v>4791</v>
      </c>
      <c r="J1501" s="4"/>
    </row>
    <row r="1502" spans="1:10" ht="68.25">
      <c r="A1502" s="7">
        <v>1501</v>
      </c>
      <c r="B1502" s="14" t="s">
        <v>2739</v>
      </c>
      <c r="C1502" s="90" t="s">
        <v>4145</v>
      </c>
      <c r="D1502" s="45" t="s">
        <v>4798</v>
      </c>
      <c r="E1502" s="45" t="s">
        <v>3136</v>
      </c>
      <c r="F1502" s="73" t="s">
        <v>4915</v>
      </c>
      <c r="G1502" s="90" t="s">
        <v>4801</v>
      </c>
      <c r="H1502" s="147">
        <v>2024</v>
      </c>
      <c r="I1502" s="184" t="s">
        <v>4800</v>
      </c>
      <c r="J1502" s="4"/>
    </row>
    <row r="1503" spans="1:10" ht="35.25" customHeight="1">
      <c r="A1503" s="7">
        <v>1502</v>
      </c>
      <c r="B1503" s="14" t="s">
        <v>2739</v>
      </c>
      <c r="C1503" s="90" t="s">
        <v>4145</v>
      </c>
      <c r="D1503" s="45" t="s">
        <v>4799</v>
      </c>
      <c r="E1503" s="45" t="s">
        <v>3207</v>
      </c>
      <c r="F1503" s="73" t="s">
        <v>4916</v>
      </c>
      <c r="G1503" s="90" t="s">
        <v>4801</v>
      </c>
      <c r="H1503" s="147">
        <v>2024</v>
      </c>
      <c r="I1503" s="184" t="s">
        <v>4802</v>
      </c>
      <c r="J1503" s="4"/>
    </row>
    <row r="1504" spans="1:10" ht="68.25">
      <c r="A1504" s="7">
        <v>1503</v>
      </c>
      <c r="B1504" s="14" t="s">
        <v>2739</v>
      </c>
      <c r="C1504" s="90" t="s">
        <v>4178</v>
      </c>
      <c r="D1504" s="45" t="s">
        <v>4803</v>
      </c>
      <c r="E1504" s="45" t="s">
        <v>3035</v>
      </c>
      <c r="F1504" s="73" t="s">
        <v>4917</v>
      </c>
      <c r="G1504" s="90" t="s">
        <v>4801</v>
      </c>
      <c r="H1504" s="147">
        <v>2024</v>
      </c>
      <c r="I1504" s="184" t="s">
        <v>4816</v>
      </c>
      <c r="J1504" s="4"/>
    </row>
    <row r="1505" spans="1:10" ht="57">
      <c r="A1505" s="7">
        <v>1504</v>
      </c>
      <c r="B1505" s="14" t="s">
        <v>2739</v>
      </c>
      <c r="C1505" s="90" t="s">
        <v>4178</v>
      </c>
      <c r="D1505" s="45" t="s">
        <v>4804</v>
      </c>
      <c r="E1505" s="45" t="s">
        <v>803</v>
      </c>
      <c r="F1505" s="73" t="s">
        <v>4918</v>
      </c>
      <c r="G1505" s="90" t="s">
        <v>4801</v>
      </c>
      <c r="H1505" s="147">
        <v>2024</v>
      </c>
      <c r="I1505" s="184" t="s">
        <v>4817</v>
      </c>
      <c r="J1505" s="4"/>
    </row>
    <row r="1506" spans="1:10" ht="37.5" customHeight="1">
      <c r="A1506" s="7">
        <v>1505</v>
      </c>
      <c r="B1506" s="14" t="s">
        <v>9</v>
      </c>
      <c r="C1506" s="90" t="s">
        <v>4156</v>
      </c>
      <c r="D1506" s="45" t="s">
        <v>4805</v>
      </c>
      <c r="E1506" s="45" t="s">
        <v>52</v>
      </c>
      <c r="F1506" s="73" t="s">
        <v>4919</v>
      </c>
      <c r="G1506" s="90" t="s">
        <v>4801</v>
      </c>
      <c r="H1506" s="147">
        <v>2024</v>
      </c>
      <c r="I1506" s="184" t="s">
        <v>4818</v>
      </c>
      <c r="J1506" s="4"/>
    </row>
    <row r="1507" spans="1:10" ht="79.5">
      <c r="A1507" s="7">
        <v>1506</v>
      </c>
      <c r="B1507" s="14" t="s">
        <v>9</v>
      </c>
      <c r="C1507" s="90" t="s">
        <v>4157</v>
      </c>
      <c r="D1507" s="45" t="s">
        <v>4806</v>
      </c>
      <c r="E1507" s="45" t="s">
        <v>4811</v>
      </c>
      <c r="F1507" s="73" t="s">
        <v>4920</v>
      </c>
      <c r="G1507" s="90" t="s">
        <v>4801</v>
      </c>
      <c r="H1507" s="147">
        <v>2024</v>
      </c>
      <c r="I1507" s="184" t="s">
        <v>4819</v>
      </c>
      <c r="J1507" s="4"/>
    </row>
    <row r="1508" spans="1:10" ht="57">
      <c r="A1508" s="7">
        <v>1507</v>
      </c>
      <c r="B1508" s="14" t="s">
        <v>9</v>
      </c>
      <c r="C1508" s="90" t="s">
        <v>4157</v>
      </c>
      <c r="D1508" s="45" t="s">
        <v>4807</v>
      </c>
      <c r="E1508" s="45" t="s">
        <v>243</v>
      </c>
      <c r="F1508" s="73" t="s">
        <v>416</v>
      </c>
      <c r="G1508" s="90" t="s">
        <v>4801</v>
      </c>
      <c r="H1508" s="147">
        <v>2024</v>
      </c>
      <c r="I1508" s="184" t="s">
        <v>4820</v>
      </c>
      <c r="J1508" s="4"/>
    </row>
    <row r="1509" spans="1:10" ht="57">
      <c r="A1509" s="7">
        <v>1508</v>
      </c>
      <c r="B1509" s="14" t="s">
        <v>817</v>
      </c>
      <c r="C1509" s="90" t="s">
        <v>4182</v>
      </c>
      <c r="D1509" s="45" t="s">
        <v>4808</v>
      </c>
      <c r="E1509" s="45" t="s">
        <v>1618</v>
      </c>
      <c r="F1509" s="73" t="s">
        <v>4921</v>
      </c>
      <c r="G1509" s="90" t="s">
        <v>4801</v>
      </c>
      <c r="H1509" s="147">
        <v>2024</v>
      </c>
      <c r="I1509" s="184" t="s">
        <v>4821</v>
      </c>
      <c r="J1509" s="4"/>
    </row>
    <row r="1510" spans="1:10" ht="76.5">
      <c r="A1510" s="7">
        <v>1509</v>
      </c>
      <c r="B1510" s="14" t="s">
        <v>817</v>
      </c>
      <c r="C1510" s="90" t="s">
        <v>4182</v>
      </c>
      <c r="D1510" s="45" t="s">
        <v>1571</v>
      </c>
      <c r="E1510" s="45" t="s">
        <v>1584</v>
      </c>
      <c r="F1510" s="73" t="s">
        <v>4922</v>
      </c>
      <c r="G1510" s="90" t="s">
        <v>4801</v>
      </c>
      <c r="H1510" s="147">
        <v>2024</v>
      </c>
      <c r="I1510" s="184" t="s">
        <v>4822</v>
      </c>
      <c r="J1510" s="4"/>
    </row>
    <row r="1511" spans="1:10" ht="90.75">
      <c r="A1511" s="7">
        <v>1510</v>
      </c>
      <c r="B1511" s="14" t="s">
        <v>2258</v>
      </c>
      <c r="C1511" s="90" t="s">
        <v>2322</v>
      </c>
      <c r="D1511" s="45" t="s">
        <v>4809</v>
      </c>
      <c r="E1511" s="45" t="s">
        <v>2384</v>
      </c>
      <c r="F1511" s="73" t="s">
        <v>4923</v>
      </c>
      <c r="G1511" s="90" t="s">
        <v>4801</v>
      </c>
      <c r="H1511" s="147">
        <v>2024</v>
      </c>
      <c r="I1511" s="184" t="s">
        <v>4823</v>
      </c>
      <c r="J1511" s="4"/>
    </row>
    <row r="1512" spans="1:10" ht="78.75">
      <c r="A1512" s="7">
        <v>1511</v>
      </c>
      <c r="B1512" s="14" t="s">
        <v>2258</v>
      </c>
      <c r="C1512" s="90" t="s">
        <v>2322</v>
      </c>
      <c r="D1512" s="45" t="s">
        <v>4810</v>
      </c>
      <c r="E1512" s="45" t="s">
        <v>4812</v>
      </c>
      <c r="F1512" s="73" t="s">
        <v>4924</v>
      </c>
      <c r="G1512" s="90" t="s">
        <v>4801</v>
      </c>
      <c r="H1512" s="147">
        <v>2024</v>
      </c>
      <c r="I1512" s="184" t="s">
        <v>4824</v>
      </c>
      <c r="J1512" s="4"/>
    </row>
    <row r="1513" spans="1:10" ht="78.75" customHeight="1">
      <c r="A1513" s="7">
        <v>1512</v>
      </c>
      <c r="B1513" s="14" t="s">
        <v>1797</v>
      </c>
      <c r="C1513" s="117" t="s">
        <v>4815</v>
      </c>
      <c r="D1513" s="45" t="s">
        <v>4814</v>
      </c>
      <c r="E1513" s="45" t="s">
        <v>4813</v>
      </c>
      <c r="F1513" s="73" t="s">
        <v>2200</v>
      </c>
      <c r="G1513" s="90" t="s">
        <v>4801</v>
      </c>
      <c r="H1513" s="147">
        <v>2024</v>
      </c>
      <c r="I1513" s="184" t="s">
        <v>4825</v>
      </c>
      <c r="J1513" s="4"/>
    </row>
    <row r="1514" spans="1:10" ht="31.5" customHeight="1">
      <c r="A1514" s="7">
        <v>1513</v>
      </c>
      <c r="B1514" s="197" t="s">
        <v>2739</v>
      </c>
      <c r="C1514" s="19" t="s">
        <v>4832</v>
      </c>
      <c r="D1514" s="195" t="s">
        <v>4835</v>
      </c>
      <c r="E1514" s="45" t="s">
        <v>2900</v>
      </c>
      <c r="F1514" s="73" t="s">
        <v>4925</v>
      </c>
      <c r="G1514" s="90" t="s">
        <v>4874</v>
      </c>
      <c r="H1514" s="147">
        <v>2024</v>
      </c>
      <c r="I1514" s="184" t="s">
        <v>4875</v>
      </c>
      <c r="J1514" s="4"/>
    </row>
    <row r="1515" spans="1:10" ht="59.25" customHeight="1">
      <c r="A1515" s="7">
        <v>1514</v>
      </c>
      <c r="B1515" s="197" t="s">
        <v>2739</v>
      </c>
      <c r="C1515" s="19" t="s">
        <v>4833</v>
      </c>
      <c r="D1515" s="195" t="s">
        <v>4836</v>
      </c>
      <c r="E1515" s="45" t="s">
        <v>2763</v>
      </c>
      <c r="F1515" s="73" t="s">
        <v>4926</v>
      </c>
      <c r="G1515" s="90" t="s">
        <v>4874</v>
      </c>
      <c r="H1515" s="147">
        <v>2024</v>
      </c>
      <c r="I1515" s="184" t="s">
        <v>4876</v>
      </c>
      <c r="J1515" s="4"/>
    </row>
    <row r="1516" spans="1:10" ht="56.25" customHeight="1">
      <c r="A1516" s="7">
        <v>1515</v>
      </c>
      <c r="B1516" s="197" t="s">
        <v>2739</v>
      </c>
      <c r="C1516" s="19" t="s">
        <v>4833</v>
      </c>
      <c r="D1516" s="195" t="s">
        <v>4837</v>
      </c>
      <c r="E1516" s="45" t="s">
        <v>2777</v>
      </c>
      <c r="F1516" s="73" t="s">
        <v>4927</v>
      </c>
      <c r="G1516" s="90" t="s">
        <v>4874</v>
      </c>
      <c r="H1516" s="147">
        <v>2024</v>
      </c>
      <c r="I1516" s="184" t="s">
        <v>4877</v>
      </c>
      <c r="J1516" s="4"/>
    </row>
    <row r="1517" spans="1:10" ht="57.75" customHeight="1">
      <c r="A1517" s="7">
        <v>1516</v>
      </c>
      <c r="B1517" s="197" t="s">
        <v>2739</v>
      </c>
      <c r="C1517" s="19" t="s">
        <v>4093</v>
      </c>
      <c r="D1517" s="195" t="s">
        <v>4838</v>
      </c>
      <c r="E1517" s="45" t="s">
        <v>3108</v>
      </c>
      <c r="F1517" s="73" t="s">
        <v>4918</v>
      </c>
      <c r="G1517" s="90" t="s">
        <v>4874</v>
      </c>
      <c r="H1517" s="147">
        <v>2024</v>
      </c>
      <c r="I1517" s="184" t="s">
        <v>4878</v>
      </c>
      <c r="J1517" s="4"/>
    </row>
    <row r="1518" spans="1:10" ht="50.25" customHeight="1">
      <c r="A1518" s="7">
        <v>1517</v>
      </c>
      <c r="B1518" s="197" t="s">
        <v>2739</v>
      </c>
      <c r="C1518" s="19" t="s">
        <v>4093</v>
      </c>
      <c r="D1518" s="195" t="s">
        <v>4839</v>
      </c>
      <c r="E1518" s="45" t="s">
        <v>3108</v>
      </c>
      <c r="F1518" s="73" t="s">
        <v>3109</v>
      </c>
      <c r="G1518" s="90" t="s">
        <v>4874</v>
      </c>
      <c r="H1518" s="147">
        <v>2024</v>
      </c>
      <c r="I1518" s="184" t="s">
        <v>4879</v>
      </c>
      <c r="J1518" s="4"/>
    </row>
    <row r="1519" spans="1:10" ht="54" customHeight="1">
      <c r="A1519" s="7">
        <v>1518</v>
      </c>
      <c r="B1519" s="197" t="s">
        <v>3608</v>
      </c>
      <c r="C1519" s="19" t="s">
        <v>4180</v>
      </c>
      <c r="D1519" s="195" t="s">
        <v>4840</v>
      </c>
      <c r="E1519" s="45" t="s">
        <v>3627</v>
      </c>
      <c r="F1519" s="73" t="s">
        <v>4928</v>
      </c>
      <c r="G1519" s="90" t="s">
        <v>4874</v>
      </c>
      <c r="H1519" s="147">
        <v>2024</v>
      </c>
      <c r="I1519" s="184" t="s">
        <v>4880</v>
      </c>
      <c r="J1519" s="4"/>
    </row>
    <row r="1520" spans="1:10" ht="60" customHeight="1">
      <c r="A1520" s="7">
        <v>1519</v>
      </c>
      <c r="B1520" s="197" t="s">
        <v>817</v>
      </c>
      <c r="C1520" s="19" t="s">
        <v>4182</v>
      </c>
      <c r="D1520" s="195" t="s">
        <v>4841</v>
      </c>
      <c r="E1520" s="45" t="s">
        <v>1618</v>
      </c>
      <c r="F1520" s="73" t="s">
        <v>4921</v>
      </c>
      <c r="G1520" s="90" t="s">
        <v>4874</v>
      </c>
      <c r="H1520" s="147">
        <v>2024</v>
      </c>
      <c r="I1520" s="184" t="s">
        <v>4881</v>
      </c>
      <c r="J1520" s="4"/>
    </row>
    <row r="1521" spans="1:10" ht="51.75" customHeight="1">
      <c r="A1521" s="7">
        <v>1520</v>
      </c>
      <c r="B1521" s="197" t="s">
        <v>817</v>
      </c>
      <c r="C1521" s="19" t="s">
        <v>4182</v>
      </c>
      <c r="D1521" s="195" t="s">
        <v>4842</v>
      </c>
      <c r="E1521" s="45" t="s">
        <v>4826</v>
      </c>
      <c r="F1521" s="73" t="s">
        <v>4929</v>
      </c>
      <c r="G1521" s="90" t="s">
        <v>4874</v>
      </c>
      <c r="H1521" s="147">
        <v>2024</v>
      </c>
      <c r="I1521" s="184" t="s">
        <v>4882</v>
      </c>
      <c r="J1521" s="4"/>
    </row>
    <row r="1522" spans="1:10" ht="30.75" customHeight="1">
      <c r="A1522" s="7">
        <v>1521</v>
      </c>
      <c r="B1522" s="197" t="s">
        <v>489</v>
      </c>
      <c r="C1522" s="19" t="s">
        <v>4184</v>
      </c>
      <c r="D1522" s="195" t="s">
        <v>4843</v>
      </c>
      <c r="E1522" s="45" t="s">
        <v>672</v>
      </c>
      <c r="F1522" s="73" t="s">
        <v>4930</v>
      </c>
      <c r="G1522" s="90" t="s">
        <v>4874</v>
      </c>
      <c r="H1522" s="147">
        <v>2024</v>
      </c>
      <c r="I1522" s="184" t="s">
        <v>4883</v>
      </c>
      <c r="J1522" s="4"/>
    </row>
    <row r="1523" spans="1:10" ht="28.5" customHeight="1">
      <c r="A1523" s="7">
        <v>1522</v>
      </c>
      <c r="B1523" s="197" t="s">
        <v>489</v>
      </c>
      <c r="C1523" s="19" t="s">
        <v>4184</v>
      </c>
      <c r="D1523" s="195" t="s">
        <v>4844</v>
      </c>
      <c r="E1523" s="45" t="s">
        <v>596</v>
      </c>
      <c r="F1523" s="73" t="s">
        <v>4930</v>
      </c>
      <c r="G1523" s="90" t="s">
        <v>4874</v>
      </c>
      <c r="H1523" s="147">
        <v>2024</v>
      </c>
      <c r="I1523" s="184" t="s">
        <v>4884</v>
      </c>
      <c r="J1523" s="4"/>
    </row>
    <row r="1524" spans="1:10" ht="33.75" customHeight="1">
      <c r="A1524" s="7">
        <v>1523</v>
      </c>
      <c r="B1524" s="197" t="s">
        <v>489</v>
      </c>
      <c r="C1524" s="19" t="s">
        <v>4184</v>
      </c>
      <c r="D1524" s="195" t="s">
        <v>4845</v>
      </c>
      <c r="E1524" s="45" t="s">
        <v>596</v>
      </c>
      <c r="F1524" s="73" t="s">
        <v>4930</v>
      </c>
      <c r="G1524" s="90" t="s">
        <v>4874</v>
      </c>
      <c r="H1524" s="147">
        <v>2024</v>
      </c>
      <c r="I1524" s="184" t="s">
        <v>4884</v>
      </c>
      <c r="J1524" s="4"/>
    </row>
    <row r="1525" spans="1:10" ht="39.75" customHeight="1">
      <c r="A1525" s="7">
        <v>1524</v>
      </c>
      <c r="B1525" s="197" t="s">
        <v>489</v>
      </c>
      <c r="C1525" s="19" t="s">
        <v>4184</v>
      </c>
      <c r="D1525" s="195" t="s">
        <v>4846</v>
      </c>
      <c r="E1525" s="45" t="s">
        <v>626</v>
      </c>
      <c r="F1525" s="73" t="s">
        <v>4930</v>
      </c>
      <c r="G1525" s="90" t="s">
        <v>4874</v>
      </c>
      <c r="H1525" s="147">
        <v>2024</v>
      </c>
      <c r="I1525" s="184" t="s">
        <v>4885</v>
      </c>
      <c r="J1525" s="4"/>
    </row>
    <row r="1526" spans="1:10" ht="57" customHeight="1">
      <c r="A1526" s="7">
        <v>1525</v>
      </c>
      <c r="B1526" s="197" t="s">
        <v>489</v>
      </c>
      <c r="C1526" s="19" t="s">
        <v>4184</v>
      </c>
      <c r="D1526" s="195" t="s">
        <v>4847</v>
      </c>
      <c r="E1526" s="45" t="s">
        <v>626</v>
      </c>
      <c r="F1526" s="73" t="s">
        <v>4930</v>
      </c>
      <c r="G1526" s="90" t="s">
        <v>4874</v>
      </c>
      <c r="H1526" s="147">
        <v>2024</v>
      </c>
      <c r="I1526" s="184" t="s">
        <v>4886</v>
      </c>
      <c r="J1526" s="4"/>
    </row>
    <row r="1527" spans="1:10" ht="45" customHeight="1">
      <c r="A1527" s="7">
        <v>1526</v>
      </c>
      <c r="B1527" s="197" t="s">
        <v>489</v>
      </c>
      <c r="C1527" s="19" t="s">
        <v>4184</v>
      </c>
      <c r="D1527" s="195" t="s">
        <v>4848</v>
      </c>
      <c r="E1527" s="45" t="s">
        <v>695</v>
      </c>
      <c r="F1527" s="73" t="s">
        <v>4930</v>
      </c>
      <c r="G1527" s="90" t="s">
        <v>4874</v>
      </c>
      <c r="H1527" s="147">
        <v>2024</v>
      </c>
      <c r="I1527" s="184" t="s">
        <v>4887</v>
      </c>
      <c r="J1527" s="4"/>
    </row>
    <row r="1528" spans="1:10" ht="42.75" customHeight="1">
      <c r="A1528" s="7">
        <v>1527</v>
      </c>
      <c r="B1528" s="197" t="s">
        <v>489</v>
      </c>
      <c r="C1528" s="19" t="s">
        <v>4185</v>
      </c>
      <c r="D1528" s="195" t="s">
        <v>4849</v>
      </c>
      <c r="E1528" s="45" t="s">
        <v>492</v>
      </c>
      <c r="F1528" s="73" t="s">
        <v>4931</v>
      </c>
      <c r="G1528" s="90" t="s">
        <v>4874</v>
      </c>
      <c r="H1528" s="147">
        <v>2024</v>
      </c>
      <c r="I1528" s="184" t="s">
        <v>4888</v>
      </c>
      <c r="J1528" s="4"/>
    </row>
    <row r="1529" spans="1:10" ht="43.5" customHeight="1">
      <c r="A1529" s="7">
        <v>1528</v>
      </c>
      <c r="B1529" s="197" t="s">
        <v>489</v>
      </c>
      <c r="C1529" s="19" t="s">
        <v>4185</v>
      </c>
      <c r="D1529" s="195" t="s">
        <v>4850</v>
      </c>
      <c r="E1529" s="45" t="s">
        <v>492</v>
      </c>
      <c r="F1529" s="73" t="s">
        <v>4931</v>
      </c>
      <c r="G1529" s="90" t="s">
        <v>4874</v>
      </c>
      <c r="H1529" s="147">
        <v>2024</v>
      </c>
      <c r="I1529" s="184" t="s">
        <v>4889</v>
      </c>
      <c r="J1529" s="4"/>
    </row>
    <row r="1530" spans="1:10" ht="36" customHeight="1">
      <c r="A1530" s="7">
        <v>1529</v>
      </c>
      <c r="B1530" s="197" t="s">
        <v>489</v>
      </c>
      <c r="C1530" s="19" t="s">
        <v>4185</v>
      </c>
      <c r="D1530" s="195" t="s">
        <v>4851</v>
      </c>
      <c r="E1530" s="45" t="s">
        <v>492</v>
      </c>
      <c r="F1530" s="73" t="s">
        <v>4931</v>
      </c>
      <c r="G1530" s="90" t="s">
        <v>4874</v>
      </c>
      <c r="H1530" s="147">
        <v>2024</v>
      </c>
      <c r="I1530" s="184" t="s">
        <v>4890</v>
      </c>
      <c r="J1530" s="4"/>
    </row>
    <row r="1531" spans="1:10" ht="45" customHeight="1">
      <c r="A1531" s="7">
        <v>1530</v>
      </c>
      <c r="B1531" s="197" t="s">
        <v>489</v>
      </c>
      <c r="C1531" s="19" t="s">
        <v>4185</v>
      </c>
      <c r="D1531" s="195" t="s">
        <v>544</v>
      </c>
      <c r="E1531" s="45" t="s">
        <v>578</v>
      </c>
      <c r="F1531" s="73" t="s">
        <v>4932</v>
      </c>
      <c r="G1531" s="90" t="s">
        <v>4874</v>
      </c>
      <c r="H1531" s="147">
        <v>2024</v>
      </c>
      <c r="I1531" s="184" t="s">
        <v>4890</v>
      </c>
      <c r="J1531" s="4"/>
    </row>
    <row r="1532" spans="1:10" ht="36.75" customHeight="1">
      <c r="A1532" s="7">
        <v>1531</v>
      </c>
      <c r="B1532" s="197" t="s">
        <v>489</v>
      </c>
      <c r="C1532" s="19" t="s">
        <v>4185</v>
      </c>
      <c r="D1532" s="195" t="s">
        <v>4852</v>
      </c>
      <c r="E1532" s="45" t="s">
        <v>578</v>
      </c>
      <c r="F1532" s="73" t="s">
        <v>4933</v>
      </c>
      <c r="G1532" s="90" t="s">
        <v>4874</v>
      </c>
      <c r="H1532" s="147">
        <v>2024</v>
      </c>
      <c r="I1532" s="184" t="s">
        <v>4891</v>
      </c>
      <c r="J1532" s="4"/>
    </row>
    <row r="1533" spans="1:10" ht="35.25" customHeight="1">
      <c r="A1533" s="7">
        <v>1532</v>
      </c>
      <c r="B1533" s="197" t="s">
        <v>489</v>
      </c>
      <c r="C1533" s="19" t="s">
        <v>4185</v>
      </c>
      <c r="D1533" s="195" t="s">
        <v>4853</v>
      </c>
      <c r="E1533" s="45" t="s">
        <v>513</v>
      </c>
      <c r="F1533" s="73" t="s">
        <v>556</v>
      </c>
      <c r="G1533" s="90" t="s">
        <v>4874</v>
      </c>
      <c r="H1533" s="147">
        <v>2024</v>
      </c>
      <c r="I1533" s="184" t="s">
        <v>4892</v>
      </c>
      <c r="J1533" s="4"/>
    </row>
    <row r="1534" spans="1:10" ht="38.25" customHeight="1">
      <c r="A1534" s="7">
        <v>1533</v>
      </c>
      <c r="B1534" s="197" t="s">
        <v>2258</v>
      </c>
      <c r="C1534" s="19" t="s">
        <v>2322</v>
      </c>
      <c r="D1534" s="195" t="s">
        <v>4854</v>
      </c>
      <c r="E1534" s="45" t="s">
        <v>2445</v>
      </c>
      <c r="F1534" s="73" t="s">
        <v>4606</v>
      </c>
      <c r="G1534" s="90" t="s">
        <v>4874</v>
      </c>
      <c r="H1534" s="147">
        <v>2024</v>
      </c>
      <c r="I1534" s="184" t="s">
        <v>4893</v>
      </c>
      <c r="J1534" s="4"/>
    </row>
    <row r="1535" spans="1:10" ht="39" customHeight="1">
      <c r="A1535" s="7">
        <v>1534</v>
      </c>
      <c r="B1535" s="197" t="s">
        <v>2258</v>
      </c>
      <c r="C1535" s="19" t="s">
        <v>2322</v>
      </c>
      <c r="D1535" s="195" t="s">
        <v>4855</v>
      </c>
      <c r="E1535" s="45" t="s">
        <v>2341</v>
      </c>
      <c r="F1535" s="73" t="s">
        <v>3419</v>
      </c>
      <c r="G1535" s="90" t="s">
        <v>4874</v>
      </c>
      <c r="H1535" s="147">
        <v>2024</v>
      </c>
      <c r="I1535" s="184" t="s">
        <v>4894</v>
      </c>
      <c r="J1535" s="4"/>
    </row>
    <row r="1536" spans="1:10" ht="33.75" customHeight="1">
      <c r="A1536" s="7">
        <v>1535</v>
      </c>
      <c r="B1536" s="197" t="s">
        <v>2258</v>
      </c>
      <c r="C1536" s="19" t="s">
        <v>4149</v>
      </c>
      <c r="D1536" s="195" t="s">
        <v>4856</v>
      </c>
      <c r="E1536" s="45" t="s">
        <v>4827</v>
      </c>
      <c r="F1536" s="73" t="s">
        <v>4934</v>
      </c>
      <c r="G1536" s="90" t="s">
        <v>4874</v>
      </c>
      <c r="H1536" s="147">
        <v>2024</v>
      </c>
      <c r="I1536" s="184" t="s">
        <v>4895</v>
      </c>
      <c r="J1536" s="4"/>
    </row>
    <row r="1537" spans="1:10" ht="40.5" customHeight="1">
      <c r="A1537" s="7">
        <v>1536</v>
      </c>
      <c r="B1537" s="197" t="s">
        <v>2258</v>
      </c>
      <c r="C1537" s="19" t="s">
        <v>4149</v>
      </c>
      <c r="D1537" s="195" t="s">
        <v>4857</v>
      </c>
      <c r="E1537" s="45" t="s">
        <v>4828</v>
      </c>
      <c r="F1537" s="73" t="s">
        <v>4935</v>
      </c>
      <c r="G1537" s="90" t="s">
        <v>4874</v>
      </c>
      <c r="H1537" s="147">
        <v>2024</v>
      </c>
      <c r="I1537" s="184" t="s">
        <v>4896</v>
      </c>
      <c r="J1537" s="4"/>
    </row>
    <row r="1538" spans="1:10" ht="32.25" customHeight="1">
      <c r="A1538" s="7">
        <v>1537</v>
      </c>
      <c r="B1538" s="197" t="s">
        <v>2258</v>
      </c>
      <c r="C1538" s="19" t="s">
        <v>4149</v>
      </c>
      <c r="D1538" s="195" t="s">
        <v>4858</v>
      </c>
      <c r="E1538" s="45" t="s">
        <v>2624</v>
      </c>
      <c r="F1538" s="73" t="s">
        <v>4936</v>
      </c>
      <c r="G1538" s="90" t="s">
        <v>4874</v>
      </c>
      <c r="H1538" s="147">
        <v>2024</v>
      </c>
      <c r="I1538" s="184" t="s">
        <v>4897</v>
      </c>
      <c r="J1538" s="4"/>
    </row>
    <row r="1539" spans="1:10" ht="51.75" customHeight="1">
      <c r="A1539" s="7">
        <v>1538</v>
      </c>
      <c r="B1539" s="197" t="s">
        <v>999</v>
      </c>
      <c r="C1539" s="19" t="s">
        <v>4281</v>
      </c>
      <c r="D1539" s="195" t="s">
        <v>4859</v>
      </c>
      <c r="E1539" s="45" t="s">
        <v>4283</v>
      </c>
      <c r="F1539" s="73" t="s">
        <v>4741</v>
      </c>
      <c r="G1539" s="90" t="s">
        <v>4874</v>
      </c>
      <c r="H1539" s="147">
        <v>2024</v>
      </c>
      <c r="I1539" s="184" t="s">
        <v>4898</v>
      </c>
      <c r="J1539" s="4"/>
    </row>
    <row r="1540" spans="1:10" ht="40.5" customHeight="1">
      <c r="A1540" s="7">
        <v>1539</v>
      </c>
      <c r="B1540" s="197" t="s">
        <v>999</v>
      </c>
      <c r="C1540" s="19" t="s">
        <v>4281</v>
      </c>
      <c r="D1540" s="195" t="s">
        <v>4860</v>
      </c>
      <c r="E1540" s="45" t="s">
        <v>1159</v>
      </c>
      <c r="F1540" s="73" t="s">
        <v>4741</v>
      </c>
      <c r="G1540" s="90" t="s">
        <v>4874</v>
      </c>
      <c r="H1540" s="147">
        <v>2024</v>
      </c>
      <c r="I1540" s="184" t="s">
        <v>4899</v>
      </c>
      <c r="J1540" s="4"/>
    </row>
    <row r="1541" spans="1:10" ht="31.5" customHeight="1">
      <c r="A1541" s="7">
        <v>1540</v>
      </c>
      <c r="B1541" s="197" t="s">
        <v>999</v>
      </c>
      <c r="C1541" s="19" t="s">
        <v>4281</v>
      </c>
      <c r="D1541" s="195" t="s">
        <v>4861</v>
      </c>
      <c r="E1541" s="45" t="s">
        <v>1159</v>
      </c>
      <c r="F1541" s="73" t="s">
        <v>4937</v>
      </c>
      <c r="G1541" s="90" t="s">
        <v>4874</v>
      </c>
      <c r="H1541" s="147">
        <v>2024</v>
      </c>
      <c r="I1541" s="184" t="s">
        <v>4900</v>
      </c>
      <c r="J1541" s="4"/>
    </row>
    <row r="1542" spans="1:10" ht="50.25" customHeight="1">
      <c r="A1542" s="7">
        <v>1541</v>
      </c>
      <c r="B1542" s="197" t="s">
        <v>999</v>
      </c>
      <c r="C1542" s="19" t="s">
        <v>1223</v>
      </c>
      <c r="D1542" s="195" t="s">
        <v>4862</v>
      </c>
      <c r="E1542" s="45" t="s">
        <v>1314</v>
      </c>
      <c r="F1542" s="73" t="s">
        <v>4938</v>
      </c>
      <c r="G1542" s="90" t="s">
        <v>4874</v>
      </c>
      <c r="H1542" s="147">
        <v>2024</v>
      </c>
      <c r="I1542" s="184" t="s">
        <v>4901</v>
      </c>
      <c r="J1542" s="4"/>
    </row>
    <row r="1543" spans="1:10" ht="79.5" customHeight="1">
      <c r="A1543" s="7">
        <v>1542</v>
      </c>
      <c r="B1543" s="197" t="s">
        <v>999</v>
      </c>
      <c r="C1543" s="19" t="s">
        <v>4154</v>
      </c>
      <c r="D1543" s="195" t="s">
        <v>4863</v>
      </c>
      <c r="E1543" s="45" t="s">
        <v>1050</v>
      </c>
      <c r="F1543" s="73" t="s">
        <v>1003</v>
      </c>
      <c r="G1543" s="90" t="s">
        <v>4874</v>
      </c>
      <c r="H1543" s="147">
        <v>2024</v>
      </c>
      <c r="I1543" s="184" t="s">
        <v>4902</v>
      </c>
      <c r="J1543" s="4"/>
    </row>
    <row r="1544" spans="1:10" ht="81.75" customHeight="1">
      <c r="A1544" s="7">
        <v>1543</v>
      </c>
      <c r="B1544" s="197" t="s">
        <v>3706</v>
      </c>
      <c r="C1544" s="19" t="s">
        <v>3968</v>
      </c>
      <c r="D1544" s="195" t="s">
        <v>4864</v>
      </c>
      <c r="E1544" s="45" t="s">
        <v>3970</v>
      </c>
      <c r="F1544" s="73" t="s">
        <v>4044</v>
      </c>
      <c r="G1544" s="90" t="s">
        <v>4874</v>
      </c>
      <c r="H1544" s="147">
        <v>2024</v>
      </c>
      <c r="I1544" s="185" t="s">
        <v>4903</v>
      </c>
      <c r="J1544" s="4"/>
    </row>
    <row r="1545" spans="1:10" ht="63.75" customHeight="1">
      <c r="A1545" s="7">
        <v>1544</v>
      </c>
      <c r="B1545" s="197" t="s">
        <v>3706</v>
      </c>
      <c r="C1545" s="19" t="s">
        <v>3968</v>
      </c>
      <c r="D1545" s="195" t="s">
        <v>4865</v>
      </c>
      <c r="E1545" s="45" t="s">
        <v>3974</v>
      </c>
      <c r="F1545" s="73" t="s">
        <v>4045</v>
      </c>
      <c r="G1545" s="90" t="s">
        <v>4874</v>
      </c>
      <c r="H1545" s="147">
        <v>2024</v>
      </c>
      <c r="I1545" s="184" t="s">
        <v>4904</v>
      </c>
      <c r="J1545" s="4"/>
    </row>
    <row r="1546" spans="1:10" ht="53.25" customHeight="1">
      <c r="A1546" s="7">
        <v>1545</v>
      </c>
      <c r="B1546" s="197" t="s">
        <v>3706</v>
      </c>
      <c r="C1546" s="19" t="s">
        <v>4834</v>
      </c>
      <c r="D1546" s="195" t="s">
        <v>4866</v>
      </c>
      <c r="E1546" s="45" t="s">
        <v>4829</v>
      </c>
      <c r="F1546" s="73" t="s">
        <v>4022</v>
      </c>
      <c r="G1546" s="90" t="s">
        <v>4874</v>
      </c>
      <c r="H1546" s="147">
        <v>2024</v>
      </c>
      <c r="I1546" s="184" t="s">
        <v>4905</v>
      </c>
      <c r="J1546" s="4"/>
    </row>
    <row r="1547" spans="1:10" ht="29.25" customHeight="1">
      <c r="A1547" s="7">
        <v>1546</v>
      </c>
      <c r="B1547" s="197" t="s">
        <v>9</v>
      </c>
      <c r="C1547" s="19" t="s">
        <v>4156</v>
      </c>
      <c r="D1547" s="195" t="s">
        <v>4867</v>
      </c>
      <c r="E1547" s="45" t="s">
        <v>107</v>
      </c>
      <c r="F1547" s="73" t="s">
        <v>4939</v>
      </c>
      <c r="G1547" s="90" t="s">
        <v>4874</v>
      </c>
      <c r="H1547" s="147">
        <v>2024</v>
      </c>
      <c r="I1547" s="184" t="s">
        <v>4906</v>
      </c>
      <c r="J1547" s="4"/>
    </row>
    <row r="1548" spans="1:10" ht="32.25" customHeight="1">
      <c r="A1548" s="7">
        <v>1547</v>
      </c>
      <c r="B1548" s="197" t="s">
        <v>9</v>
      </c>
      <c r="C1548" s="19" t="s">
        <v>4156</v>
      </c>
      <c r="D1548" s="195" t="s">
        <v>4868</v>
      </c>
      <c r="E1548" s="45" t="s">
        <v>52</v>
      </c>
      <c r="F1548" s="73" t="s">
        <v>4920</v>
      </c>
      <c r="G1548" s="90" t="s">
        <v>4874</v>
      </c>
      <c r="H1548" s="147">
        <v>2024</v>
      </c>
      <c r="I1548" s="184" t="s">
        <v>4907</v>
      </c>
      <c r="J1548" s="4"/>
    </row>
    <row r="1549" spans="1:10" ht="34.5" customHeight="1">
      <c r="A1549" s="7">
        <v>1548</v>
      </c>
      <c r="B1549" s="197" t="s">
        <v>9</v>
      </c>
      <c r="C1549" s="19" t="s">
        <v>4156</v>
      </c>
      <c r="D1549" s="195" t="s">
        <v>4869</v>
      </c>
      <c r="E1549" s="45" t="s">
        <v>39</v>
      </c>
      <c r="F1549" s="73" t="s">
        <v>4940</v>
      </c>
      <c r="G1549" s="90" t="s">
        <v>4874</v>
      </c>
      <c r="H1549" s="147">
        <v>2024</v>
      </c>
      <c r="I1549" s="184" t="s">
        <v>4908</v>
      </c>
      <c r="J1549" s="4"/>
    </row>
    <row r="1550" spans="1:10" ht="36" customHeight="1">
      <c r="A1550" s="7">
        <v>1549</v>
      </c>
      <c r="B1550" s="197" t="s">
        <v>9</v>
      </c>
      <c r="C1550" s="19" t="s">
        <v>4157</v>
      </c>
      <c r="D1550" s="195" t="s">
        <v>4870</v>
      </c>
      <c r="E1550" s="45" t="s">
        <v>283</v>
      </c>
      <c r="F1550" s="73" t="s">
        <v>4941</v>
      </c>
      <c r="G1550" s="90" t="s">
        <v>4874</v>
      </c>
      <c r="H1550" s="147">
        <v>2024</v>
      </c>
      <c r="I1550" s="184" t="s">
        <v>4909</v>
      </c>
      <c r="J1550" s="4"/>
    </row>
    <row r="1551" spans="1:10" ht="33.75" customHeight="1">
      <c r="A1551" s="7">
        <v>1550</v>
      </c>
      <c r="B1551" s="197" t="s">
        <v>9</v>
      </c>
      <c r="C1551" s="19" t="s">
        <v>4157</v>
      </c>
      <c r="D1551" s="195" t="s">
        <v>3447</v>
      </c>
      <c r="E1551" s="45" t="s">
        <v>243</v>
      </c>
      <c r="F1551" s="73" t="str">
        <f t="shared" ref="F1551:F1552" si="0">$F$1550</f>
        <v>38.03.01 Экономика профиль «Финансы и кредит».</v>
      </c>
      <c r="G1551" s="90" t="s">
        <v>4874</v>
      </c>
      <c r="H1551" s="147">
        <v>2024</v>
      </c>
      <c r="I1551" s="184" t="s">
        <v>4910</v>
      </c>
      <c r="J1551" s="4"/>
    </row>
    <row r="1552" spans="1:10" ht="36.75" customHeight="1">
      <c r="A1552" s="7">
        <v>1551</v>
      </c>
      <c r="B1552" s="197" t="s">
        <v>9</v>
      </c>
      <c r="C1552" s="19" t="s">
        <v>4157</v>
      </c>
      <c r="D1552" s="195" t="s">
        <v>4871</v>
      </c>
      <c r="E1552" s="45" t="s">
        <v>4830</v>
      </c>
      <c r="F1552" s="73" t="str">
        <f t="shared" si="0"/>
        <v>38.03.01 Экономика профиль «Финансы и кредит».</v>
      </c>
      <c r="G1552" s="90" t="s">
        <v>4874</v>
      </c>
      <c r="H1552" s="147">
        <v>2024</v>
      </c>
      <c r="I1552" s="184" t="s">
        <v>4911</v>
      </c>
      <c r="J1552" s="4"/>
    </row>
    <row r="1553" spans="1:10" ht="30.75" customHeight="1">
      <c r="A1553" s="7">
        <v>1552</v>
      </c>
      <c r="B1553" s="197" t="s">
        <v>9</v>
      </c>
      <c r="C1553" s="19" t="s">
        <v>4157</v>
      </c>
      <c r="D1553" s="45" t="s">
        <v>4872</v>
      </c>
      <c r="E1553" s="45" t="s">
        <v>4831</v>
      </c>
      <c r="F1553" s="73" t="s">
        <v>4942</v>
      </c>
      <c r="G1553" s="90" t="s">
        <v>4874</v>
      </c>
      <c r="H1553" s="147">
        <v>2024</v>
      </c>
      <c r="I1553" s="184" t="s">
        <v>4912</v>
      </c>
      <c r="J1553" s="4"/>
    </row>
    <row r="1554" spans="1:10" ht="42" customHeight="1">
      <c r="A1554" s="7">
        <v>1553</v>
      </c>
      <c r="B1554" s="197" t="s">
        <v>1797</v>
      </c>
      <c r="C1554" s="198" t="s">
        <v>4092</v>
      </c>
      <c r="D1554" s="45" t="s">
        <v>4873</v>
      </c>
      <c r="E1554" s="45" t="s">
        <v>1800</v>
      </c>
      <c r="F1554" s="73" t="s">
        <v>4943</v>
      </c>
      <c r="G1554" s="90" t="s">
        <v>4874</v>
      </c>
      <c r="H1554" s="147">
        <v>2024</v>
      </c>
      <c r="I1554" s="184" t="s">
        <v>4913</v>
      </c>
      <c r="J1554" s="4"/>
    </row>
    <row r="1555" spans="1:10" ht="46.5" customHeight="1">
      <c r="A1555" s="7">
        <v>1554</v>
      </c>
      <c r="B1555" s="197" t="s">
        <v>1797</v>
      </c>
      <c r="C1555" s="205" t="s">
        <v>4092</v>
      </c>
      <c r="D1555" s="45" t="s">
        <v>1827</v>
      </c>
      <c r="E1555" s="114" t="s">
        <v>1828</v>
      </c>
      <c r="F1555" s="73" t="s">
        <v>4944</v>
      </c>
      <c r="G1555" s="90" t="s">
        <v>4874</v>
      </c>
      <c r="H1555" s="147">
        <v>2024</v>
      </c>
      <c r="I1555" s="184" t="s">
        <v>4914</v>
      </c>
      <c r="J1555" s="4"/>
    </row>
    <row r="1556" spans="1:10" ht="44.25" customHeight="1">
      <c r="A1556" s="7">
        <v>1555</v>
      </c>
      <c r="B1556" s="197" t="s">
        <v>999</v>
      </c>
      <c r="C1556" s="90" t="s">
        <v>4281</v>
      </c>
      <c r="D1556" s="186" t="s">
        <v>4977</v>
      </c>
      <c r="E1556" s="90" t="s">
        <v>1126</v>
      </c>
      <c r="F1556" s="203" t="s">
        <v>4983</v>
      </c>
      <c r="G1556" s="90" t="s">
        <v>4980</v>
      </c>
      <c r="H1556" s="14">
        <v>2025</v>
      </c>
      <c r="I1556" s="184" t="s">
        <v>4982</v>
      </c>
      <c r="J1556" s="4"/>
    </row>
    <row r="1557" spans="1:10" ht="38.25" customHeight="1">
      <c r="A1557" s="7">
        <v>1556</v>
      </c>
      <c r="B1557" s="197" t="s">
        <v>3268</v>
      </c>
      <c r="C1557" s="90" t="s">
        <v>4082</v>
      </c>
      <c r="D1557" s="204" t="s">
        <v>4978</v>
      </c>
      <c r="E1557" s="90" t="s">
        <v>4979</v>
      </c>
      <c r="F1557" s="203" t="s">
        <v>4984</v>
      </c>
      <c r="G1557" s="90" t="s">
        <v>4980</v>
      </c>
      <c r="H1557" s="14">
        <v>2025</v>
      </c>
      <c r="I1557" s="184" t="s">
        <v>4981</v>
      </c>
      <c r="J1557" s="4"/>
    </row>
    <row r="1558" spans="1:10" ht="42" customHeight="1">
      <c r="A1558" s="7">
        <v>1557</v>
      </c>
      <c r="B1558" s="197" t="s">
        <v>817</v>
      </c>
      <c r="C1558" s="111" t="s">
        <v>4151</v>
      </c>
      <c r="D1558" s="202" t="s">
        <v>4960</v>
      </c>
      <c r="E1558" s="112" t="s">
        <v>1776</v>
      </c>
      <c r="F1558" s="73" t="s">
        <v>4972</v>
      </c>
      <c r="G1558" s="90" t="s">
        <v>4959</v>
      </c>
      <c r="H1558" s="14">
        <v>2025</v>
      </c>
      <c r="I1558" s="184" t="s">
        <v>4961</v>
      </c>
      <c r="J1558" s="4"/>
    </row>
    <row r="1559" spans="1:10" ht="36.75" customHeight="1">
      <c r="A1559" s="7">
        <v>1558</v>
      </c>
      <c r="B1559" s="197" t="s">
        <v>2258</v>
      </c>
      <c r="C1559" s="90" t="s">
        <v>4958</v>
      </c>
      <c r="D1559" s="202" t="s">
        <v>4945</v>
      </c>
      <c r="E1559" s="91" t="s">
        <v>4955</v>
      </c>
      <c r="F1559" s="73" t="s">
        <v>2453</v>
      </c>
      <c r="G1559" s="90" t="s">
        <v>4959</v>
      </c>
      <c r="H1559" s="14">
        <v>2025</v>
      </c>
      <c r="I1559" s="184" t="s">
        <v>4962</v>
      </c>
      <c r="J1559" s="4"/>
    </row>
    <row r="1560" spans="1:10" ht="31.5" customHeight="1">
      <c r="A1560" s="7">
        <v>1559</v>
      </c>
      <c r="B1560" s="197" t="s">
        <v>2739</v>
      </c>
      <c r="C1560" s="90" t="s">
        <v>4145</v>
      </c>
      <c r="D1560" s="202" t="s">
        <v>4946</v>
      </c>
      <c r="E1560" s="91" t="s">
        <v>2747</v>
      </c>
      <c r="F1560" s="73" t="s">
        <v>4973</v>
      </c>
      <c r="G1560" s="90" t="s">
        <v>4959</v>
      </c>
      <c r="H1560" s="14">
        <v>2025</v>
      </c>
      <c r="I1560" s="184" t="s">
        <v>4963</v>
      </c>
      <c r="J1560" s="4"/>
    </row>
    <row r="1561" spans="1:10" ht="33.75" customHeight="1">
      <c r="A1561" s="7">
        <v>1560</v>
      </c>
      <c r="B1561" s="197" t="s">
        <v>489</v>
      </c>
      <c r="C1561" s="90" t="s">
        <v>4184</v>
      </c>
      <c r="D1561" s="202" t="s">
        <v>4947</v>
      </c>
      <c r="E1561" s="91" t="s">
        <v>695</v>
      </c>
      <c r="F1561" s="73"/>
      <c r="G1561" s="90" t="s">
        <v>4959</v>
      </c>
      <c r="H1561" s="14">
        <v>2025</v>
      </c>
      <c r="I1561" s="184" t="s">
        <v>4964</v>
      </c>
      <c r="J1561" s="4"/>
    </row>
    <row r="1562" spans="1:10" ht="44.25" customHeight="1">
      <c r="A1562" s="7">
        <v>1561</v>
      </c>
      <c r="B1562" s="197" t="s">
        <v>489</v>
      </c>
      <c r="C1562" s="90" t="s">
        <v>4184</v>
      </c>
      <c r="D1562" s="202" t="s">
        <v>4948</v>
      </c>
      <c r="E1562" s="91" t="s">
        <v>611</v>
      </c>
      <c r="F1562" s="73" t="s">
        <v>4974</v>
      </c>
      <c r="G1562" s="90" t="s">
        <v>4959</v>
      </c>
      <c r="H1562" s="14">
        <v>2025</v>
      </c>
      <c r="I1562" s="184" t="s">
        <v>4965</v>
      </c>
      <c r="J1562" s="4"/>
    </row>
    <row r="1563" spans="1:10" ht="35.25" customHeight="1">
      <c r="A1563" s="7">
        <v>1562</v>
      </c>
      <c r="B1563" s="197" t="s">
        <v>489</v>
      </c>
      <c r="C1563" s="90" t="s">
        <v>4080</v>
      </c>
      <c r="D1563" s="202" t="s">
        <v>4949</v>
      </c>
      <c r="E1563" s="91" t="s">
        <v>4956</v>
      </c>
      <c r="F1563" s="73" t="s">
        <v>4975</v>
      </c>
      <c r="G1563" s="90" t="s">
        <v>4959</v>
      </c>
      <c r="H1563" s="14">
        <v>2025</v>
      </c>
      <c r="I1563" s="184" t="s">
        <v>4966</v>
      </c>
      <c r="J1563" s="4"/>
    </row>
    <row r="1564" spans="1:10" ht="39.75" customHeight="1">
      <c r="A1564" s="7">
        <v>1563</v>
      </c>
      <c r="B1564" s="197" t="s">
        <v>489</v>
      </c>
      <c r="C1564" s="90" t="s">
        <v>4080</v>
      </c>
      <c r="D1564" s="202" t="s">
        <v>4950</v>
      </c>
      <c r="E1564" s="91" t="s">
        <v>954</v>
      </c>
      <c r="F1564" s="73" t="s">
        <v>4976</v>
      </c>
      <c r="G1564" s="90" t="s">
        <v>4959</v>
      </c>
      <c r="H1564" s="14">
        <v>2025</v>
      </c>
      <c r="I1564" s="184" t="s">
        <v>4967</v>
      </c>
      <c r="J1564" s="4"/>
    </row>
    <row r="1565" spans="1:10" ht="35.25" customHeight="1">
      <c r="A1565" s="7">
        <v>1564</v>
      </c>
      <c r="B1565" s="197" t="s">
        <v>999</v>
      </c>
      <c r="C1565" s="90" t="s">
        <v>1223</v>
      </c>
      <c r="D1565" s="202" t="s">
        <v>4951</v>
      </c>
      <c r="E1565" s="91" t="s">
        <v>1238</v>
      </c>
      <c r="F1565" s="73" t="s">
        <v>4985</v>
      </c>
      <c r="G1565" s="90" t="s">
        <v>4959</v>
      </c>
      <c r="H1565" s="14">
        <v>2025</v>
      </c>
      <c r="I1565" s="184" t="s">
        <v>4968</v>
      </c>
      <c r="J1565" s="4"/>
    </row>
    <row r="1566" spans="1:10" ht="30" customHeight="1">
      <c r="A1566" s="7">
        <v>1565</v>
      </c>
      <c r="B1566" s="197" t="s">
        <v>3268</v>
      </c>
      <c r="C1566" s="90" t="s">
        <v>4176</v>
      </c>
      <c r="D1566" s="202" t="s">
        <v>4952</v>
      </c>
      <c r="E1566" s="91" t="s">
        <v>4957</v>
      </c>
      <c r="F1566" s="73" t="s">
        <v>4636</v>
      </c>
      <c r="G1566" s="90" t="s">
        <v>4959</v>
      </c>
      <c r="H1566" s="14">
        <v>2025</v>
      </c>
      <c r="I1566" s="184" t="s">
        <v>4969</v>
      </c>
      <c r="J1566" s="4"/>
    </row>
    <row r="1567" spans="1:10" ht="27.75" customHeight="1">
      <c r="A1567" s="7">
        <v>1566</v>
      </c>
      <c r="B1567" s="197" t="s">
        <v>817</v>
      </c>
      <c r="C1567" s="90" t="s">
        <v>4181</v>
      </c>
      <c r="D1567" s="202" t="s">
        <v>4953</v>
      </c>
      <c r="E1567" s="91" t="s">
        <v>1655</v>
      </c>
      <c r="F1567" s="73" t="s">
        <v>4986</v>
      </c>
      <c r="G1567" s="90" t="s">
        <v>4959</v>
      </c>
      <c r="H1567" s="14">
        <v>2025</v>
      </c>
      <c r="I1567" s="184" t="s">
        <v>4970</v>
      </c>
      <c r="J1567" s="4"/>
    </row>
    <row r="1568" spans="1:10" ht="48.75" customHeight="1">
      <c r="A1568" s="7">
        <v>1567</v>
      </c>
      <c r="B1568" s="197" t="s">
        <v>3706</v>
      </c>
      <c r="C1568" s="90" t="s">
        <v>4155</v>
      </c>
      <c r="D1568" s="91" t="s">
        <v>4954</v>
      </c>
      <c r="E1568" s="91" t="s">
        <v>3788</v>
      </c>
      <c r="F1568" s="73" t="s">
        <v>4987</v>
      </c>
      <c r="G1568" s="90" t="s">
        <v>4959</v>
      </c>
      <c r="H1568" s="14">
        <v>2025</v>
      </c>
      <c r="I1568" s="184" t="s">
        <v>4971</v>
      </c>
      <c r="J1568" s="4"/>
    </row>
    <row r="1569" spans="1:10" ht="36" customHeight="1">
      <c r="A1569" s="7">
        <v>1568</v>
      </c>
      <c r="B1569" s="14" t="s">
        <v>2739</v>
      </c>
      <c r="C1569" s="111" t="s">
        <v>5007</v>
      </c>
      <c r="D1569" s="186" t="s">
        <v>5009</v>
      </c>
      <c r="E1569" s="45" t="s">
        <v>2781</v>
      </c>
      <c r="F1569" s="54" t="s">
        <v>2782</v>
      </c>
      <c r="G1569" s="90" t="s">
        <v>5059</v>
      </c>
      <c r="H1569" s="14">
        <v>2025</v>
      </c>
      <c r="I1569" s="184" t="s">
        <v>5058</v>
      </c>
      <c r="J1569" s="4"/>
    </row>
    <row r="1570" spans="1:10" ht="42.75" customHeight="1">
      <c r="A1570" s="7">
        <v>1569</v>
      </c>
      <c r="B1570" s="14" t="s">
        <v>2739</v>
      </c>
      <c r="C1570" s="90" t="s">
        <v>5007</v>
      </c>
      <c r="D1570" s="45" t="s">
        <v>5010</v>
      </c>
      <c r="E1570" s="45" t="s">
        <v>4988</v>
      </c>
      <c r="F1570" s="73" t="s">
        <v>2771</v>
      </c>
      <c r="G1570" s="90" t="s">
        <v>5059</v>
      </c>
      <c r="H1570" s="14">
        <v>2025</v>
      </c>
      <c r="I1570" s="184" t="s">
        <v>5060</v>
      </c>
      <c r="J1570" s="4"/>
    </row>
    <row r="1571" spans="1:10" ht="48" customHeight="1">
      <c r="A1571" s="7">
        <v>1570</v>
      </c>
      <c r="B1571" s="14" t="s">
        <v>2739</v>
      </c>
      <c r="C1571" s="90" t="s">
        <v>4147</v>
      </c>
      <c r="D1571" s="45" t="s">
        <v>5011</v>
      </c>
      <c r="E1571" s="45" t="s">
        <v>4989</v>
      </c>
      <c r="F1571" s="73" t="str">
        <f>$F$937</f>
        <v>23.05.01 Наземные транспортно-технологические средства и направления подготовки 23.03.03 Эксплуатация транспортно-технологических машины и комплексов</v>
      </c>
      <c r="G1571" s="90" t="s">
        <v>5059</v>
      </c>
      <c r="H1571" s="14">
        <v>2025</v>
      </c>
      <c r="I1571" s="184" t="s">
        <v>5061</v>
      </c>
      <c r="J1571" s="4"/>
    </row>
    <row r="1572" spans="1:10" ht="36" customHeight="1">
      <c r="A1572" s="7">
        <v>1571</v>
      </c>
      <c r="B1572" s="14" t="s">
        <v>2739</v>
      </c>
      <c r="C1572" s="90" t="s">
        <v>4147</v>
      </c>
      <c r="D1572" s="45" t="s">
        <v>5012</v>
      </c>
      <c r="E1572" s="45" t="s">
        <v>4989</v>
      </c>
      <c r="F1572" s="73" t="s">
        <v>5110</v>
      </c>
      <c r="G1572" s="90" t="s">
        <v>5059</v>
      </c>
      <c r="H1572" s="14">
        <v>2025</v>
      </c>
      <c r="I1572" s="184" t="s">
        <v>5062</v>
      </c>
      <c r="J1572" s="4"/>
    </row>
    <row r="1573" spans="1:10" ht="39.75" customHeight="1">
      <c r="A1573" s="7">
        <v>1572</v>
      </c>
      <c r="B1573" s="14" t="s">
        <v>2739</v>
      </c>
      <c r="C1573" s="90" t="s">
        <v>4147</v>
      </c>
      <c r="D1573" s="45" t="s">
        <v>5013</v>
      </c>
      <c r="E1573" s="45" t="s">
        <v>2978</v>
      </c>
      <c r="F1573" s="73" t="s">
        <v>5111</v>
      </c>
      <c r="G1573" s="90" t="s">
        <v>5059</v>
      </c>
      <c r="H1573" s="14">
        <v>2025</v>
      </c>
      <c r="I1573" s="184" t="s">
        <v>5063</v>
      </c>
      <c r="J1573" s="4"/>
    </row>
    <row r="1574" spans="1:10" ht="39.75" customHeight="1">
      <c r="A1574" s="7">
        <v>1573</v>
      </c>
      <c r="B1574" s="14" t="s">
        <v>2739</v>
      </c>
      <c r="C1574" s="90" t="s">
        <v>4147</v>
      </c>
      <c r="D1574" s="45" t="s">
        <v>4807</v>
      </c>
      <c r="E1574" s="45" t="s">
        <v>4990</v>
      </c>
      <c r="F1574" s="73" t="s">
        <v>5112</v>
      </c>
      <c r="G1574" s="90" t="s">
        <v>5059</v>
      </c>
      <c r="H1574" s="14">
        <v>2025</v>
      </c>
      <c r="I1574" s="184" t="s">
        <v>5064</v>
      </c>
      <c r="J1574" s="4"/>
    </row>
    <row r="1575" spans="1:10" ht="39" customHeight="1">
      <c r="A1575" s="7">
        <v>1574</v>
      </c>
      <c r="B1575" s="14" t="s">
        <v>2739</v>
      </c>
      <c r="C1575" s="90" t="s">
        <v>4093</v>
      </c>
      <c r="D1575" s="45" t="s">
        <v>5014</v>
      </c>
      <c r="E1575" s="45" t="s">
        <v>4991</v>
      </c>
      <c r="F1575" s="73" t="s">
        <v>5113</v>
      </c>
      <c r="G1575" s="90" t="s">
        <v>5059</v>
      </c>
      <c r="H1575" s="14">
        <v>2025</v>
      </c>
      <c r="I1575" s="184" t="s">
        <v>5065</v>
      </c>
      <c r="J1575" s="4"/>
    </row>
    <row r="1576" spans="1:10" ht="46.5" customHeight="1">
      <c r="A1576" s="7">
        <v>1575</v>
      </c>
      <c r="B1576" s="14" t="s">
        <v>2739</v>
      </c>
      <c r="C1576" s="90" t="s">
        <v>4093</v>
      </c>
      <c r="D1576" s="45" t="s">
        <v>5015</v>
      </c>
      <c r="E1576" s="45" t="s">
        <v>4992</v>
      </c>
      <c r="F1576" s="73" t="s">
        <v>5114</v>
      </c>
      <c r="G1576" s="90" t="s">
        <v>5059</v>
      </c>
      <c r="H1576" s="14">
        <v>2025</v>
      </c>
      <c r="I1576" s="184" t="s">
        <v>5066</v>
      </c>
      <c r="J1576" s="4"/>
    </row>
    <row r="1577" spans="1:10" ht="47.25" customHeight="1">
      <c r="A1577" s="7">
        <v>1576</v>
      </c>
      <c r="B1577" s="14" t="s">
        <v>2739</v>
      </c>
      <c r="C1577" s="90" t="s">
        <v>4093</v>
      </c>
      <c r="D1577" s="45" t="s">
        <v>5016</v>
      </c>
      <c r="E1577" s="45" t="s">
        <v>4993</v>
      </c>
      <c r="F1577" s="73" t="s">
        <v>3096</v>
      </c>
      <c r="G1577" s="90" t="s">
        <v>5059</v>
      </c>
      <c r="H1577" s="14">
        <v>2025</v>
      </c>
      <c r="I1577" s="184" t="s">
        <v>5067</v>
      </c>
      <c r="J1577" s="4"/>
    </row>
    <row r="1578" spans="1:10" ht="48.75" customHeight="1">
      <c r="A1578" s="7">
        <v>1577</v>
      </c>
      <c r="B1578" s="14" t="s">
        <v>2739</v>
      </c>
      <c r="C1578" s="90" t="s">
        <v>4093</v>
      </c>
      <c r="D1578" s="45" t="s">
        <v>5017</v>
      </c>
      <c r="E1578" s="45" t="s">
        <v>3079</v>
      </c>
      <c r="F1578" s="73" t="s">
        <v>5115</v>
      </c>
      <c r="G1578" s="90" t="s">
        <v>5059</v>
      </c>
      <c r="H1578" s="14">
        <v>2025</v>
      </c>
      <c r="I1578" s="184" t="s">
        <v>5068</v>
      </c>
      <c r="J1578" s="4"/>
    </row>
    <row r="1579" spans="1:10" ht="51" customHeight="1">
      <c r="A1579" s="7">
        <v>1578</v>
      </c>
      <c r="B1579" s="14" t="s">
        <v>2739</v>
      </c>
      <c r="C1579" s="90" t="s">
        <v>4145</v>
      </c>
      <c r="D1579" s="45" t="s">
        <v>5056</v>
      </c>
      <c r="E1579" s="45" t="s">
        <v>4994</v>
      </c>
      <c r="F1579" s="73" t="s">
        <v>5116</v>
      </c>
      <c r="G1579" s="90" t="s">
        <v>5059</v>
      </c>
      <c r="H1579" s="14">
        <v>2025</v>
      </c>
      <c r="I1579" s="184" t="s">
        <v>5069</v>
      </c>
      <c r="J1579" s="4"/>
    </row>
    <row r="1580" spans="1:10" ht="45.75" customHeight="1">
      <c r="A1580" s="7">
        <v>1579</v>
      </c>
      <c r="B1580" s="14" t="s">
        <v>2258</v>
      </c>
      <c r="C1580" s="90" t="s">
        <v>4150</v>
      </c>
      <c r="D1580" s="45" t="s">
        <v>5018</v>
      </c>
      <c r="E1580" s="45" t="s">
        <v>2479</v>
      </c>
      <c r="F1580" s="73" t="s">
        <v>5117</v>
      </c>
      <c r="G1580" s="90" t="s">
        <v>5059</v>
      </c>
      <c r="H1580" s="14">
        <v>2025</v>
      </c>
      <c r="I1580" s="184" t="s">
        <v>5070</v>
      </c>
      <c r="J1580" s="4"/>
    </row>
    <row r="1581" spans="1:10" ht="42.75" customHeight="1">
      <c r="A1581" s="7">
        <v>1580</v>
      </c>
      <c r="B1581" s="14" t="s">
        <v>2258</v>
      </c>
      <c r="C1581" s="90" t="s">
        <v>4150</v>
      </c>
      <c r="D1581" s="45" t="s">
        <v>5019</v>
      </c>
      <c r="E1581" s="45" t="s">
        <v>4995</v>
      </c>
      <c r="F1581" s="73" t="s">
        <v>5118</v>
      </c>
      <c r="G1581" s="90" t="s">
        <v>5059</v>
      </c>
      <c r="H1581" s="14">
        <v>2025</v>
      </c>
      <c r="I1581" s="184" t="s">
        <v>5071</v>
      </c>
      <c r="J1581" s="4"/>
    </row>
    <row r="1582" spans="1:10" ht="47.25" customHeight="1">
      <c r="A1582" s="7">
        <v>1581</v>
      </c>
      <c r="B1582" s="14" t="s">
        <v>2258</v>
      </c>
      <c r="C1582" s="90" t="s">
        <v>4150</v>
      </c>
      <c r="D1582" s="45" t="s">
        <v>5020</v>
      </c>
      <c r="E1582" s="45" t="s">
        <v>4996</v>
      </c>
      <c r="F1582" s="73" t="s">
        <v>5119</v>
      </c>
      <c r="G1582" s="90" t="s">
        <v>5059</v>
      </c>
      <c r="H1582" s="14">
        <v>2025</v>
      </c>
      <c r="I1582" s="184" t="s">
        <v>5072</v>
      </c>
      <c r="J1582" s="4"/>
    </row>
    <row r="1583" spans="1:10" ht="39" customHeight="1">
      <c r="A1583" s="7">
        <v>1582</v>
      </c>
      <c r="B1583" s="14" t="s">
        <v>2258</v>
      </c>
      <c r="C1583" s="90" t="s">
        <v>4150</v>
      </c>
      <c r="D1583" s="45" t="s">
        <v>5021</v>
      </c>
      <c r="E1583" s="45" t="s">
        <v>2533</v>
      </c>
      <c r="F1583" s="73" t="s">
        <v>5120</v>
      </c>
      <c r="G1583" s="90" t="s">
        <v>5059</v>
      </c>
      <c r="H1583" s="14">
        <v>2025</v>
      </c>
      <c r="I1583" s="184" t="s">
        <v>5073</v>
      </c>
      <c r="J1583" s="4"/>
    </row>
    <row r="1584" spans="1:10" ht="32.25" customHeight="1">
      <c r="A1584" s="7">
        <v>1583</v>
      </c>
      <c r="B1584" s="14" t="s">
        <v>2258</v>
      </c>
      <c r="C1584" s="90" t="s">
        <v>4150</v>
      </c>
      <c r="D1584" s="45" t="s">
        <v>5022</v>
      </c>
      <c r="E1584" s="45" t="s">
        <v>2483</v>
      </c>
      <c r="F1584" s="73" t="s">
        <v>5121</v>
      </c>
      <c r="G1584" s="90" t="s">
        <v>5059</v>
      </c>
      <c r="H1584" s="14">
        <v>2025</v>
      </c>
      <c r="I1584" s="184" t="s">
        <v>5074</v>
      </c>
      <c r="J1584" s="4"/>
    </row>
    <row r="1585" spans="1:10" ht="29.25" customHeight="1">
      <c r="A1585" s="7">
        <v>1584</v>
      </c>
      <c r="B1585" s="14" t="s">
        <v>2258</v>
      </c>
      <c r="C1585" s="90" t="s">
        <v>4150</v>
      </c>
      <c r="D1585" s="45" t="s">
        <v>5023</v>
      </c>
      <c r="E1585" s="45" t="s">
        <v>4997</v>
      </c>
      <c r="F1585" s="73" t="s">
        <v>5122</v>
      </c>
      <c r="G1585" s="90" t="s">
        <v>5059</v>
      </c>
      <c r="H1585" s="14">
        <v>2025</v>
      </c>
      <c r="I1585" s="184" t="s">
        <v>5075</v>
      </c>
      <c r="J1585" s="4"/>
    </row>
    <row r="1586" spans="1:10" ht="36.75" customHeight="1">
      <c r="A1586" s="7">
        <v>1585</v>
      </c>
      <c r="B1586" s="14" t="s">
        <v>2258</v>
      </c>
      <c r="C1586" s="90" t="s">
        <v>2322</v>
      </c>
      <c r="D1586" s="45" t="s">
        <v>5024</v>
      </c>
      <c r="E1586" s="45" t="s">
        <v>4998</v>
      </c>
      <c r="F1586" s="73" t="s">
        <v>5123</v>
      </c>
      <c r="G1586" s="90" t="s">
        <v>5059</v>
      </c>
      <c r="H1586" s="14">
        <v>2025</v>
      </c>
      <c r="I1586" s="184" t="s">
        <v>5076</v>
      </c>
      <c r="J1586" s="4"/>
    </row>
    <row r="1587" spans="1:10" ht="45.75" customHeight="1">
      <c r="A1587" s="7">
        <v>1586</v>
      </c>
      <c r="B1587" s="14" t="s">
        <v>817</v>
      </c>
      <c r="C1587" s="90" t="s">
        <v>4182</v>
      </c>
      <c r="D1587" s="45" t="s">
        <v>5025</v>
      </c>
      <c r="E1587" s="45" t="s">
        <v>1524</v>
      </c>
      <c r="F1587" s="73" t="s">
        <v>5124</v>
      </c>
      <c r="G1587" s="90" t="s">
        <v>5059</v>
      </c>
      <c r="H1587" s="14">
        <v>2025</v>
      </c>
      <c r="I1587" s="184" t="s">
        <v>5077</v>
      </c>
      <c r="J1587" s="4"/>
    </row>
    <row r="1588" spans="1:10" ht="42.75" customHeight="1">
      <c r="A1588" s="7">
        <v>1587</v>
      </c>
      <c r="B1588" s="14" t="s">
        <v>817</v>
      </c>
      <c r="C1588" s="90" t="s">
        <v>4182</v>
      </c>
      <c r="D1588" s="45" t="s">
        <v>5026</v>
      </c>
      <c r="E1588" s="45" t="s">
        <v>4999</v>
      </c>
      <c r="F1588" s="73" t="s">
        <v>5125</v>
      </c>
      <c r="G1588" s="90" t="s">
        <v>5059</v>
      </c>
      <c r="H1588" s="14">
        <v>2025</v>
      </c>
      <c r="I1588" s="184" t="s">
        <v>5078</v>
      </c>
      <c r="J1588" s="4"/>
    </row>
    <row r="1589" spans="1:10" ht="44.25" customHeight="1">
      <c r="A1589" s="7">
        <v>1588</v>
      </c>
      <c r="B1589" s="14" t="s">
        <v>817</v>
      </c>
      <c r="C1589" s="90" t="s">
        <v>4182</v>
      </c>
      <c r="D1589" s="45" t="s">
        <v>5027</v>
      </c>
      <c r="E1589" s="45" t="s">
        <v>1579</v>
      </c>
      <c r="F1589" s="73" t="s">
        <v>5126</v>
      </c>
      <c r="G1589" s="90" t="s">
        <v>5059</v>
      </c>
      <c r="H1589" s="14">
        <v>2025</v>
      </c>
      <c r="I1589" s="184" t="s">
        <v>5079</v>
      </c>
      <c r="J1589" s="4"/>
    </row>
    <row r="1590" spans="1:10" ht="66.75" customHeight="1">
      <c r="A1590" s="7">
        <v>1589</v>
      </c>
      <c r="B1590" s="14" t="s">
        <v>817</v>
      </c>
      <c r="C1590" s="90" t="s">
        <v>4151</v>
      </c>
      <c r="D1590" s="45" t="s">
        <v>5028</v>
      </c>
      <c r="E1590" s="45" t="s">
        <v>1723</v>
      </c>
      <c r="F1590" s="73" t="s">
        <v>5127</v>
      </c>
      <c r="G1590" s="90" t="s">
        <v>5059</v>
      </c>
      <c r="H1590" s="14">
        <v>2025</v>
      </c>
      <c r="I1590" s="184" t="s">
        <v>5080</v>
      </c>
      <c r="J1590" s="4"/>
    </row>
    <row r="1591" spans="1:10" ht="70.5" customHeight="1">
      <c r="A1591" s="7">
        <v>1590</v>
      </c>
      <c r="B1591" s="14" t="s">
        <v>3268</v>
      </c>
      <c r="C1591" s="90" t="s">
        <v>4176</v>
      </c>
      <c r="D1591" s="45" t="s">
        <v>5029</v>
      </c>
      <c r="E1591" s="45" t="s">
        <v>3380</v>
      </c>
      <c r="F1591" s="73" t="s">
        <v>5128</v>
      </c>
      <c r="G1591" s="90" t="s">
        <v>5059</v>
      </c>
      <c r="H1591" s="14">
        <v>2025</v>
      </c>
      <c r="I1591" s="184" t="s">
        <v>5081</v>
      </c>
      <c r="J1591" s="4"/>
    </row>
    <row r="1592" spans="1:10" ht="70.5" customHeight="1">
      <c r="A1592" s="7">
        <v>1591</v>
      </c>
      <c r="B1592" s="14" t="s">
        <v>3268</v>
      </c>
      <c r="C1592" s="90" t="s">
        <v>4176</v>
      </c>
      <c r="D1592" s="45" t="s">
        <v>5030</v>
      </c>
      <c r="E1592" s="45" t="s">
        <v>3451</v>
      </c>
      <c r="F1592" s="73" t="s">
        <v>5129</v>
      </c>
      <c r="G1592" s="90" t="s">
        <v>5059</v>
      </c>
      <c r="H1592" s="14">
        <v>2025</v>
      </c>
      <c r="I1592" s="184" t="s">
        <v>5082</v>
      </c>
      <c r="J1592" s="4"/>
    </row>
    <row r="1593" spans="1:10" ht="77.25" customHeight="1">
      <c r="A1593" s="7">
        <v>1592</v>
      </c>
      <c r="B1593" s="14" t="s">
        <v>3268</v>
      </c>
      <c r="C1593" s="90" t="s">
        <v>4176</v>
      </c>
      <c r="D1593" s="45" t="s">
        <v>5031</v>
      </c>
      <c r="E1593" s="45" t="s">
        <v>3451</v>
      </c>
      <c r="F1593" s="73" t="s">
        <v>5130</v>
      </c>
      <c r="G1593" s="90" t="s">
        <v>5059</v>
      </c>
      <c r="H1593" s="14">
        <v>2025</v>
      </c>
      <c r="I1593" s="184" t="s">
        <v>5083</v>
      </c>
      <c r="J1593" s="4"/>
    </row>
    <row r="1594" spans="1:10" ht="69.75" customHeight="1">
      <c r="A1594" s="7">
        <v>1593</v>
      </c>
      <c r="B1594" s="14" t="s">
        <v>3268</v>
      </c>
      <c r="C1594" s="90" t="s">
        <v>4176</v>
      </c>
      <c r="D1594" s="45" t="s">
        <v>5032</v>
      </c>
      <c r="E1594" s="45" t="s">
        <v>3391</v>
      </c>
      <c r="F1594" s="73" t="s">
        <v>5131</v>
      </c>
      <c r="G1594" s="90" t="s">
        <v>5059</v>
      </c>
      <c r="H1594" s="14">
        <v>2025</v>
      </c>
      <c r="I1594" s="184" t="s">
        <v>5084</v>
      </c>
      <c r="J1594" s="4"/>
    </row>
    <row r="1595" spans="1:10" ht="61.5" customHeight="1">
      <c r="A1595" s="7">
        <v>1594</v>
      </c>
      <c r="B1595" s="14" t="s">
        <v>3268</v>
      </c>
      <c r="C1595" s="90" t="s">
        <v>4082</v>
      </c>
      <c r="D1595" s="45" t="s">
        <v>5033</v>
      </c>
      <c r="E1595" s="45" t="s">
        <v>5000</v>
      </c>
      <c r="F1595" s="73" t="s">
        <v>5132</v>
      </c>
      <c r="G1595" s="90" t="s">
        <v>5059</v>
      </c>
      <c r="H1595" s="14">
        <v>2025</v>
      </c>
      <c r="I1595" s="184" t="s">
        <v>5085</v>
      </c>
      <c r="J1595" s="4"/>
    </row>
    <row r="1596" spans="1:10" ht="65.25" customHeight="1">
      <c r="A1596" s="7">
        <v>1595</v>
      </c>
      <c r="B1596" s="14" t="s">
        <v>3268</v>
      </c>
      <c r="C1596" s="90" t="s">
        <v>4082</v>
      </c>
      <c r="D1596" s="45" t="s">
        <v>5034</v>
      </c>
      <c r="E1596" s="45" t="s">
        <v>5001</v>
      </c>
      <c r="F1596" s="73" t="s">
        <v>5133</v>
      </c>
      <c r="G1596" s="90" t="s">
        <v>5059</v>
      </c>
      <c r="H1596" s="14">
        <v>2025</v>
      </c>
      <c r="I1596" s="184" t="s">
        <v>5086</v>
      </c>
      <c r="J1596" s="4"/>
    </row>
    <row r="1597" spans="1:10" ht="61.5" customHeight="1">
      <c r="A1597" s="7">
        <v>1596</v>
      </c>
      <c r="B1597" s="14" t="s">
        <v>3268</v>
      </c>
      <c r="C1597" s="90" t="s">
        <v>4175</v>
      </c>
      <c r="D1597" s="45" t="s">
        <v>5035</v>
      </c>
      <c r="E1597" s="45" t="s">
        <v>1531</v>
      </c>
      <c r="F1597" s="73" t="s">
        <v>5134</v>
      </c>
      <c r="G1597" s="90" t="s">
        <v>5059</v>
      </c>
      <c r="H1597" s="14">
        <v>2025</v>
      </c>
      <c r="I1597" s="184" t="s">
        <v>5087</v>
      </c>
      <c r="J1597" s="4"/>
    </row>
    <row r="1598" spans="1:10" ht="54.75" customHeight="1">
      <c r="A1598" s="7">
        <v>1597</v>
      </c>
      <c r="B1598" s="14" t="s">
        <v>1797</v>
      </c>
      <c r="C1598" s="90" t="s">
        <v>4092</v>
      </c>
      <c r="D1598" s="45" t="s">
        <v>5036</v>
      </c>
      <c r="E1598" s="45" t="s">
        <v>5002</v>
      </c>
      <c r="F1598" s="73" t="s">
        <v>5135</v>
      </c>
      <c r="G1598" s="90" t="s">
        <v>5059</v>
      </c>
      <c r="H1598" s="14">
        <v>2025</v>
      </c>
      <c r="I1598" s="184" t="s">
        <v>5088</v>
      </c>
      <c r="J1598" s="4"/>
    </row>
    <row r="1599" spans="1:10" ht="38.25" customHeight="1">
      <c r="A1599" s="7">
        <v>1598</v>
      </c>
      <c r="B1599" s="14" t="s">
        <v>489</v>
      </c>
      <c r="C1599" s="90" t="s">
        <v>4185</v>
      </c>
      <c r="D1599" s="45" t="s">
        <v>5037</v>
      </c>
      <c r="E1599" s="45" t="s">
        <v>578</v>
      </c>
      <c r="F1599" s="73" t="s">
        <v>5136</v>
      </c>
      <c r="G1599" s="90" t="s">
        <v>5059</v>
      </c>
      <c r="H1599" s="14">
        <v>2025</v>
      </c>
      <c r="I1599" s="184" t="s">
        <v>5089</v>
      </c>
      <c r="J1599" s="4"/>
    </row>
    <row r="1600" spans="1:10" ht="51" customHeight="1">
      <c r="A1600" s="7">
        <v>1599</v>
      </c>
      <c r="B1600" s="14" t="s">
        <v>489</v>
      </c>
      <c r="C1600" s="90" t="s">
        <v>4185</v>
      </c>
      <c r="D1600" s="45" t="s">
        <v>5038</v>
      </c>
      <c r="E1600" s="45" t="s">
        <v>5003</v>
      </c>
      <c r="F1600" s="73" t="s">
        <v>5137</v>
      </c>
      <c r="G1600" s="90" t="s">
        <v>5059</v>
      </c>
      <c r="H1600" s="14">
        <v>2025</v>
      </c>
      <c r="I1600" s="184" t="s">
        <v>5090</v>
      </c>
      <c r="J1600" s="4"/>
    </row>
    <row r="1601" spans="1:10" ht="56.25" customHeight="1">
      <c r="A1601" s="7">
        <v>1600</v>
      </c>
      <c r="B1601" s="14" t="s">
        <v>489</v>
      </c>
      <c r="C1601" s="90" t="s">
        <v>4185</v>
      </c>
      <c r="D1601" s="45" t="s">
        <v>516</v>
      </c>
      <c r="E1601" s="45" t="s">
        <v>5003</v>
      </c>
      <c r="F1601" s="73" t="s">
        <v>5138</v>
      </c>
      <c r="G1601" s="90" t="s">
        <v>5059</v>
      </c>
      <c r="H1601" s="14">
        <v>2025</v>
      </c>
      <c r="I1601" s="184" t="s">
        <v>5091</v>
      </c>
      <c r="J1601" s="4"/>
    </row>
    <row r="1602" spans="1:10" ht="51.75" customHeight="1">
      <c r="A1602" s="7">
        <v>1601</v>
      </c>
      <c r="B1602" s="14" t="s">
        <v>489</v>
      </c>
      <c r="C1602" s="90" t="s">
        <v>4153</v>
      </c>
      <c r="D1602" s="45" t="s">
        <v>5039</v>
      </c>
      <c r="E1602" s="45" t="s">
        <v>792</v>
      </c>
      <c r="F1602" s="73" t="s">
        <v>5139</v>
      </c>
      <c r="G1602" s="90" t="s">
        <v>5059</v>
      </c>
      <c r="H1602" s="14">
        <v>2025</v>
      </c>
      <c r="I1602" s="184" t="s">
        <v>5092</v>
      </c>
      <c r="J1602" s="4"/>
    </row>
    <row r="1603" spans="1:10" ht="33" customHeight="1">
      <c r="A1603" s="7">
        <v>1602</v>
      </c>
      <c r="B1603" s="14" t="s">
        <v>489</v>
      </c>
      <c r="C1603" s="90" t="s">
        <v>4153</v>
      </c>
      <c r="D1603" s="45" t="s">
        <v>5040</v>
      </c>
      <c r="E1603" s="45" t="s">
        <v>780</v>
      </c>
      <c r="F1603" s="73" t="s">
        <v>5140</v>
      </c>
      <c r="G1603" s="90" t="s">
        <v>5059</v>
      </c>
      <c r="H1603" s="14">
        <v>2025</v>
      </c>
      <c r="I1603" s="184" t="s">
        <v>5093</v>
      </c>
      <c r="J1603" s="4"/>
    </row>
    <row r="1604" spans="1:10" ht="75.75" customHeight="1">
      <c r="A1604" s="7">
        <v>1603</v>
      </c>
      <c r="B1604" s="14" t="s">
        <v>489</v>
      </c>
      <c r="C1604" s="90" t="s">
        <v>4153</v>
      </c>
      <c r="D1604" s="45" t="s">
        <v>5041</v>
      </c>
      <c r="E1604" s="45" t="s">
        <v>853</v>
      </c>
      <c r="F1604" s="73" t="s">
        <v>5141</v>
      </c>
      <c r="G1604" s="90" t="s">
        <v>5059</v>
      </c>
      <c r="H1604" s="14">
        <v>2025</v>
      </c>
      <c r="I1604" s="184" t="s">
        <v>5094</v>
      </c>
      <c r="J1604" s="4"/>
    </row>
    <row r="1605" spans="1:10" ht="63" customHeight="1">
      <c r="A1605" s="7">
        <v>1604</v>
      </c>
      <c r="B1605" s="14" t="s">
        <v>489</v>
      </c>
      <c r="C1605" s="90" t="s">
        <v>4184</v>
      </c>
      <c r="D1605" s="45" t="s">
        <v>5042</v>
      </c>
      <c r="E1605" s="45" t="s">
        <v>626</v>
      </c>
      <c r="F1605" s="73" t="s">
        <v>5142</v>
      </c>
      <c r="G1605" s="90" t="s">
        <v>5059</v>
      </c>
      <c r="H1605" s="14">
        <v>2025</v>
      </c>
      <c r="I1605" s="184" t="s">
        <v>5095</v>
      </c>
      <c r="J1605" s="4"/>
    </row>
    <row r="1606" spans="1:10" ht="55.5" customHeight="1">
      <c r="A1606" s="7">
        <v>1605</v>
      </c>
      <c r="B1606" s="14" t="s">
        <v>999</v>
      </c>
      <c r="C1606" s="90" t="s">
        <v>1000</v>
      </c>
      <c r="D1606" s="45" t="s">
        <v>5043</v>
      </c>
      <c r="E1606" s="45" t="s">
        <v>1040</v>
      </c>
      <c r="F1606" s="73" t="s">
        <v>5143</v>
      </c>
      <c r="G1606" s="90" t="s">
        <v>5059</v>
      </c>
      <c r="H1606" s="14">
        <v>2025</v>
      </c>
      <c r="I1606" s="184" t="s">
        <v>5096</v>
      </c>
      <c r="J1606" s="4"/>
    </row>
    <row r="1607" spans="1:10" ht="57" customHeight="1">
      <c r="A1607" s="7">
        <v>1606</v>
      </c>
      <c r="B1607" s="14" t="s">
        <v>9</v>
      </c>
      <c r="C1607" s="90" t="s">
        <v>4156</v>
      </c>
      <c r="D1607" s="45" t="s">
        <v>5044</v>
      </c>
      <c r="E1607" s="45" t="s">
        <v>5004</v>
      </c>
      <c r="F1607" s="73" t="s">
        <v>5144</v>
      </c>
      <c r="G1607" s="90" t="s">
        <v>5059</v>
      </c>
      <c r="H1607" s="14">
        <v>2025</v>
      </c>
      <c r="I1607" s="184" t="s">
        <v>5097</v>
      </c>
      <c r="J1607" s="4"/>
    </row>
    <row r="1608" spans="1:10" ht="50.25" customHeight="1">
      <c r="A1608" s="7">
        <v>1607</v>
      </c>
      <c r="B1608" s="14" t="s">
        <v>9</v>
      </c>
      <c r="C1608" s="90" t="s">
        <v>4157</v>
      </c>
      <c r="D1608" s="45" t="s">
        <v>5045</v>
      </c>
      <c r="E1608" s="45" t="s">
        <v>276</v>
      </c>
      <c r="F1608" s="73"/>
      <c r="G1608" s="90" t="s">
        <v>5059</v>
      </c>
      <c r="H1608" s="14">
        <v>2025</v>
      </c>
      <c r="I1608" s="184" t="s">
        <v>5098</v>
      </c>
      <c r="J1608" s="4"/>
    </row>
    <row r="1609" spans="1:10" ht="56.25" customHeight="1">
      <c r="A1609" s="7">
        <v>1608</v>
      </c>
      <c r="B1609" s="14" t="s">
        <v>3608</v>
      </c>
      <c r="C1609" s="90" t="s">
        <v>4180</v>
      </c>
      <c r="D1609" s="45" t="s">
        <v>5046</v>
      </c>
      <c r="E1609" s="45" t="s">
        <v>3627</v>
      </c>
      <c r="F1609" s="73" t="s">
        <v>5145</v>
      </c>
      <c r="G1609" s="90" t="s">
        <v>5059</v>
      </c>
      <c r="H1609" s="14">
        <v>2025</v>
      </c>
      <c r="I1609" s="184" t="s">
        <v>5099</v>
      </c>
      <c r="J1609" s="4"/>
    </row>
    <row r="1610" spans="1:10" ht="55.5" customHeight="1">
      <c r="A1610" s="7">
        <v>1609</v>
      </c>
      <c r="B1610" s="14" t="s">
        <v>3608</v>
      </c>
      <c r="C1610" s="90" t="s">
        <v>4180</v>
      </c>
      <c r="D1610" s="45" t="s">
        <v>5047</v>
      </c>
      <c r="E1610" s="45" t="s">
        <v>3634</v>
      </c>
      <c r="F1610" s="73" t="s">
        <v>3419</v>
      </c>
      <c r="G1610" s="90" t="s">
        <v>5059</v>
      </c>
      <c r="H1610" s="14">
        <v>2025</v>
      </c>
      <c r="I1610" s="184" t="s">
        <v>5100</v>
      </c>
      <c r="J1610" s="4"/>
    </row>
    <row r="1611" spans="1:10" ht="53.25" customHeight="1">
      <c r="A1611" s="7">
        <v>1610</v>
      </c>
      <c r="B1611" s="14" t="s">
        <v>3608</v>
      </c>
      <c r="C1611" s="90" t="s">
        <v>4180</v>
      </c>
      <c r="D1611" s="45" t="s">
        <v>5048</v>
      </c>
      <c r="E1611" s="45" t="s">
        <v>3634</v>
      </c>
      <c r="F1611" s="73" t="s">
        <v>5146</v>
      </c>
      <c r="G1611" s="90" t="s">
        <v>5059</v>
      </c>
      <c r="H1611" s="14">
        <v>2025</v>
      </c>
      <c r="I1611" s="184" t="s">
        <v>5101</v>
      </c>
      <c r="J1611" s="4"/>
    </row>
    <row r="1612" spans="1:10" ht="60.75" customHeight="1">
      <c r="A1612" s="7">
        <v>1611</v>
      </c>
      <c r="B1612" s="14" t="s">
        <v>3706</v>
      </c>
      <c r="C1612" s="90" t="s">
        <v>5008</v>
      </c>
      <c r="D1612" s="45" t="s">
        <v>5057</v>
      </c>
      <c r="E1612" s="45" t="s">
        <v>4001</v>
      </c>
      <c r="F1612" s="73" t="s">
        <v>5147</v>
      </c>
      <c r="G1612" s="90" t="s">
        <v>5059</v>
      </c>
      <c r="H1612" s="14">
        <v>2025</v>
      </c>
      <c r="I1612" s="184" t="s">
        <v>5102</v>
      </c>
      <c r="J1612" s="4"/>
    </row>
    <row r="1613" spans="1:10" ht="60.75" customHeight="1">
      <c r="A1613" s="7">
        <v>1612</v>
      </c>
      <c r="B1613" s="14" t="s">
        <v>3706</v>
      </c>
      <c r="C1613" s="90" t="s">
        <v>5008</v>
      </c>
      <c r="D1613" s="45" t="s">
        <v>5049</v>
      </c>
      <c r="E1613" s="45" t="s">
        <v>5005</v>
      </c>
      <c r="F1613" s="73" t="s">
        <v>5147</v>
      </c>
      <c r="G1613" s="90" t="s">
        <v>5059</v>
      </c>
      <c r="H1613" s="14">
        <v>2025</v>
      </c>
      <c r="I1613" s="184" t="s">
        <v>5103</v>
      </c>
      <c r="J1613" s="4"/>
    </row>
    <row r="1614" spans="1:10" ht="70.5" customHeight="1">
      <c r="A1614" s="7">
        <v>1613</v>
      </c>
      <c r="B1614" s="14" t="s">
        <v>3706</v>
      </c>
      <c r="C1614" s="90" t="s">
        <v>4155</v>
      </c>
      <c r="D1614" s="45" t="s">
        <v>5050</v>
      </c>
      <c r="E1614" s="45" t="s">
        <v>3795</v>
      </c>
      <c r="F1614" s="73" t="s">
        <v>5148</v>
      </c>
      <c r="G1614" s="90" t="s">
        <v>5059</v>
      </c>
      <c r="H1614" s="14">
        <v>2025</v>
      </c>
      <c r="I1614" s="185" t="s">
        <v>5104</v>
      </c>
      <c r="J1614" s="4"/>
    </row>
    <row r="1615" spans="1:10" ht="66.75" customHeight="1">
      <c r="A1615" s="7">
        <v>1614</v>
      </c>
      <c r="B1615" s="14" t="s">
        <v>3706</v>
      </c>
      <c r="C1615" s="90" t="s">
        <v>4155</v>
      </c>
      <c r="D1615" s="45" t="s">
        <v>5051</v>
      </c>
      <c r="E1615" s="45" t="s">
        <v>3777</v>
      </c>
      <c r="F1615" s="73" t="s">
        <v>5149</v>
      </c>
      <c r="G1615" s="90" t="s">
        <v>5059</v>
      </c>
      <c r="H1615" s="14">
        <v>2025</v>
      </c>
      <c r="I1615" s="185" t="s">
        <v>5105</v>
      </c>
      <c r="J1615" s="4"/>
    </row>
    <row r="1616" spans="1:10" ht="59.25" customHeight="1">
      <c r="A1616" s="7">
        <v>1615</v>
      </c>
      <c r="B1616" s="14" t="s">
        <v>3706</v>
      </c>
      <c r="C1616" s="90" t="s">
        <v>4155</v>
      </c>
      <c r="D1616" s="45" t="s">
        <v>5052</v>
      </c>
      <c r="E1616" s="45" t="s">
        <v>3791</v>
      </c>
      <c r="F1616" s="73" t="s">
        <v>5150</v>
      </c>
      <c r="G1616" s="90" t="s">
        <v>5059</v>
      </c>
      <c r="H1616" s="14">
        <v>2025</v>
      </c>
      <c r="I1616" s="185" t="s">
        <v>5106</v>
      </c>
      <c r="J1616" s="4"/>
    </row>
    <row r="1617" spans="1:10" ht="50.25" customHeight="1">
      <c r="A1617" s="7">
        <v>1616</v>
      </c>
      <c r="B1617" s="14" t="s">
        <v>3706</v>
      </c>
      <c r="C1617" s="90" t="s">
        <v>4155</v>
      </c>
      <c r="D1617" s="45" t="s">
        <v>5053</v>
      </c>
      <c r="E1617" s="45" t="s">
        <v>4138</v>
      </c>
      <c r="F1617" s="73" t="s">
        <v>5151</v>
      </c>
      <c r="G1617" s="90" t="s">
        <v>5059</v>
      </c>
      <c r="H1617" s="14">
        <v>2025</v>
      </c>
      <c r="I1617" s="184" t="s">
        <v>5107</v>
      </c>
      <c r="J1617" s="4"/>
    </row>
    <row r="1618" spans="1:10" ht="65.25" customHeight="1">
      <c r="A1618" s="7">
        <v>1617</v>
      </c>
      <c r="B1618" s="14" t="s">
        <v>3706</v>
      </c>
      <c r="C1618" s="90" t="s">
        <v>4187</v>
      </c>
      <c r="D1618" s="45" t="s">
        <v>5054</v>
      </c>
      <c r="E1618" s="45" t="s">
        <v>4013</v>
      </c>
      <c r="F1618" s="73" t="s">
        <v>4014</v>
      </c>
      <c r="G1618" s="90" t="s">
        <v>5059</v>
      </c>
      <c r="H1618" s="14">
        <v>2025</v>
      </c>
      <c r="I1618" s="185" t="s">
        <v>5108</v>
      </c>
      <c r="J1618" s="4"/>
    </row>
    <row r="1619" spans="1:10" ht="69" customHeight="1">
      <c r="A1619" s="7">
        <v>1618</v>
      </c>
      <c r="B1619" s="14" t="s">
        <v>3706</v>
      </c>
      <c r="C1619" s="90" t="s">
        <v>3815</v>
      </c>
      <c r="D1619" s="45" t="s">
        <v>5055</v>
      </c>
      <c r="E1619" s="45" t="s">
        <v>5006</v>
      </c>
      <c r="F1619" s="73" t="s">
        <v>5152</v>
      </c>
      <c r="G1619" s="90" t="s">
        <v>5059</v>
      </c>
      <c r="H1619" s="14">
        <v>2025</v>
      </c>
      <c r="I1619" s="185" t="s">
        <v>5109</v>
      </c>
      <c r="J1619" s="4"/>
    </row>
    <row r="1620" spans="1:10" ht="19.5" customHeight="1">
      <c r="A1620" s="7">
        <v>1619</v>
      </c>
      <c r="B1620" s="147"/>
      <c r="C1620" s="144"/>
      <c r="D1620" s="45"/>
      <c r="E1620" s="148"/>
      <c r="F1620" s="73"/>
      <c r="G1620" s="144"/>
      <c r="H1620" s="145"/>
      <c r="I1620" s="177"/>
      <c r="J1620" s="4"/>
    </row>
    <row r="1621" spans="1:10" ht="16.5" customHeight="1">
      <c r="A1621" s="7">
        <v>1620</v>
      </c>
      <c r="B1621" s="147"/>
      <c r="C1621" s="144"/>
      <c r="D1621" s="45"/>
      <c r="E1621" s="148"/>
      <c r="F1621" s="73"/>
      <c r="G1621" s="144"/>
      <c r="H1621" s="145"/>
      <c r="I1621" s="177"/>
      <c r="J1621" s="4"/>
    </row>
    <row r="1622" spans="1:10" ht="21.75" customHeight="1">
      <c r="A1622" s="7">
        <v>1621</v>
      </c>
      <c r="B1622" s="147"/>
      <c r="C1622" s="144"/>
      <c r="D1622" s="45"/>
      <c r="E1622" s="148"/>
      <c r="F1622" s="73"/>
      <c r="G1622" s="144"/>
      <c r="H1622" s="145"/>
      <c r="I1622" s="177"/>
      <c r="J1622" s="4"/>
    </row>
    <row r="1623" spans="1:10" ht="16.5" customHeight="1">
      <c r="A1623" s="7">
        <v>1622</v>
      </c>
      <c r="B1623" s="147"/>
      <c r="C1623" s="144"/>
      <c r="D1623" s="45"/>
      <c r="E1623" s="148"/>
      <c r="F1623" s="73"/>
      <c r="G1623" s="144"/>
      <c r="H1623" s="145"/>
      <c r="I1623" s="177"/>
      <c r="J1623" s="4"/>
    </row>
    <row r="1624" spans="1:10" ht="12.75" customHeight="1">
      <c r="A1624" s="7">
        <v>1623</v>
      </c>
      <c r="B1624" s="147"/>
      <c r="C1624" s="144"/>
      <c r="D1624" s="45"/>
      <c r="E1624" s="148"/>
      <c r="F1624" s="73"/>
      <c r="G1624" s="144"/>
      <c r="H1624" s="145"/>
      <c r="I1624" s="177"/>
      <c r="J1624" s="4"/>
    </row>
    <row r="1625" spans="1:10" ht="16.5" customHeight="1">
      <c r="A1625" s="7">
        <v>1624</v>
      </c>
      <c r="B1625" s="147"/>
      <c r="C1625" s="144"/>
      <c r="D1625" s="148"/>
      <c r="E1625" s="148"/>
      <c r="F1625" s="73"/>
      <c r="G1625" s="144"/>
      <c r="H1625" s="145"/>
      <c r="I1625" s="177"/>
      <c r="J1625" s="4"/>
    </row>
    <row r="1626" spans="1:10" ht="15.75" customHeight="1">
      <c r="A1626" s="7">
        <v>1625</v>
      </c>
      <c r="B1626" s="147"/>
      <c r="C1626" s="144"/>
      <c r="D1626" s="148"/>
      <c r="E1626" s="148"/>
      <c r="F1626" s="73"/>
      <c r="G1626" s="144"/>
      <c r="H1626" s="145"/>
      <c r="I1626" s="177"/>
      <c r="J1626" s="4"/>
    </row>
    <row r="1627" spans="1:10" ht="12" customHeight="1">
      <c r="A1627" s="7">
        <v>1626</v>
      </c>
      <c r="B1627" s="147"/>
      <c r="C1627" s="144"/>
      <c r="D1627" s="148"/>
      <c r="E1627" s="148"/>
      <c r="F1627" s="73"/>
      <c r="G1627" s="144"/>
      <c r="H1627" s="145"/>
      <c r="I1627" s="177"/>
      <c r="J1627" s="4"/>
    </row>
    <row r="1628" spans="1:10" ht="19.5" customHeight="1">
      <c r="A1628" s="7">
        <v>1627</v>
      </c>
      <c r="B1628" s="147"/>
      <c r="C1628" s="144"/>
      <c r="D1628" s="148"/>
      <c r="E1628" s="148"/>
      <c r="F1628" s="73"/>
      <c r="G1628" s="144"/>
      <c r="H1628" s="145"/>
      <c r="I1628" s="177"/>
      <c r="J1628" s="4"/>
    </row>
    <row r="1629" spans="1:10" ht="18.75" customHeight="1">
      <c r="A1629" s="7">
        <v>1628</v>
      </c>
      <c r="B1629" s="147"/>
      <c r="C1629" s="144"/>
      <c r="D1629" s="148"/>
      <c r="E1629" s="148"/>
      <c r="F1629" s="73"/>
      <c r="G1629" s="144"/>
      <c r="H1629" s="145"/>
      <c r="I1629" s="177"/>
      <c r="J1629" s="4"/>
    </row>
    <row r="1630" spans="1:10" ht="13.5" customHeight="1">
      <c r="A1630" s="7">
        <v>1629</v>
      </c>
      <c r="B1630" s="147"/>
      <c r="C1630" s="144"/>
      <c r="D1630" s="148"/>
      <c r="E1630" s="148"/>
      <c r="F1630" s="73"/>
      <c r="G1630" s="144"/>
      <c r="H1630" s="145"/>
      <c r="I1630" s="177"/>
      <c r="J1630" s="4"/>
    </row>
    <row r="1631" spans="1:10" ht="15" customHeight="1">
      <c r="A1631" s="7">
        <v>1630</v>
      </c>
      <c r="B1631" s="147"/>
      <c r="C1631" s="144"/>
      <c r="D1631" s="148"/>
      <c r="E1631" s="148"/>
      <c r="F1631" s="73"/>
      <c r="G1631" s="144"/>
      <c r="H1631" s="145"/>
      <c r="I1631" s="177"/>
      <c r="J1631" s="4"/>
    </row>
    <row r="1632" spans="1:10" ht="12" customHeight="1">
      <c r="A1632" s="7">
        <v>1631</v>
      </c>
      <c r="B1632" s="147"/>
      <c r="C1632" s="144"/>
      <c r="D1632" s="148"/>
      <c r="E1632" s="148"/>
      <c r="F1632" s="73"/>
      <c r="G1632" s="144"/>
      <c r="H1632" s="145"/>
      <c r="I1632" s="177"/>
      <c r="J1632" s="4"/>
    </row>
    <row r="1633" spans="1:10" ht="15" customHeight="1">
      <c r="A1633" s="7">
        <v>1632</v>
      </c>
      <c r="B1633" s="147"/>
      <c r="C1633" s="144"/>
      <c r="D1633" s="148"/>
      <c r="E1633" s="148"/>
      <c r="F1633" s="73"/>
      <c r="G1633" s="144"/>
      <c r="H1633" s="145"/>
      <c r="I1633" s="177"/>
      <c r="J1633" s="4"/>
    </row>
    <row r="1634" spans="1:10" ht="12.75" customHeight="1">
      <c r="A1634" s="7">
        <v>1633</v>
      </c>
      <c r="B1634" s="147"/>
      <c r="C1634" s="144"/>
      <c r="D1634" s="148"/>
      <c r="E1634" s="148"/>
      <c r="F1634" s="73"/>
      <c r="G1634" s="144"/>
      <c r="H1634" s="145"/>
      <c r="I1634" s="177"/>
      <c r="J1634" s="4"/>
    </row>
    <row r="1635" spans="1:10" ht="13.5" customHeight="1">
      <c r="A1635" s="7">
        <v>1634</v>
      </c>
      <c r="B1635" s="147"/>
      <c r="C1635" s="144"/>
      <c r="D1635" s="148"/>
      <c r="E1635" s="148"/>
      <c r="F1635" s="73"/>
      <c r="G1635" s="144"/>
      <c r="H1635" s="145"/>
      <c r="I1635" s="177"/>
      <c r="J1635" s="4"/>
    </row>
    <row r="1636" spans="1:10" ht="14.25" customHeight="1">
      <c r="A1636" s="7">
        <v>1635</v>
      </c>
      <c r="B1636" s="147"/>
      <c r="C1636" s="144"/>
      <c r="D1636" s="148"/>
      <c r="E1636" s="148"/>
      <c r="F1636" s="73"/>
      <c r="G1636" s="144"/>
      <c r="H1636" s="145"/>
      <c r="I1636" s="177"/>
      <c r="J1636" s="4"/>
    </row>
    <row r="1637" spans="1:10" ht="12.75" customHeight="1">
      <c r="A1637" s="7">
        <v>1636</v>
      </c>
      <c r="B1637" s="147"/>
      <c r="C1637" s="144"/>
      <c r="D1637" s="148"/>
      <c r="E1637" s="148"/>
      <c r="F1637" s="73"/>
      <c r="G1637" s="144"/>
      <c r="H1637" s="145"/>
      <c r="I1637" s="177"/>
      <c r="J1637" s="4"/>
    </row>
    <row r="1638" spans="1:10" ht="15.75" customHeight="1">
      <c r="A1638" s="7">
        <v>1637</v>
      </c>
      <c r="B1638" s="147"/>
      <c r="C1638" s="144"/>
      <c r="D1638" s="148"/>
      <c r="E1638" s="148"/>
      <c r="F1638" s="73"/>
      <c r="G1638" s="144"/>
      <c r="H1638" s="145"/>
      <c r="I1638" s="177"/>
      <c r="J1638" s="4"/>
    </row>
    <row r="1639" spans="1:10" ht="21.75" customHeight="1">
      <c r="A1639" s="7">
        <v>1638</v>
      </c>
      <c r="B1639" s="147"/>
      <c r="C1639" s="144"/>
      <c r="D1639" s="148"/>
      <c r="E1639" s="148"/>
      <c r="F1639" s="73"/>
      <c r="G1639" s="144"/>
      <c r="H1639" s="145"/>
      <c r="I1639" s="177"/>
      <c r="J1639" s="4"/>
    </row>
    <row r="1640" spans="1:10" ht="22.5" customHeight="1">
      <c r="A1640" s="7">
        <v>1639</v>
      </c>
      <c r="B1640" s="147"/>
      <c r="C1640" s="144"/>
      <c r="D1640" s="148"/>
      <c r="E1640" s="148"/>
      <c r="F1640" s="73"/>
      <c r="G1640" s="144"/>
      <c r="H1640" s="145"/>
      <c r="I1640" s="177"/>
      <c r="J1640" s="4"/>
    </row>
    <row r="1641" spans="1:10" ht="18" customHeight="1">
      <c r="A1641" s="7">
        <v>1640</v>
      </c>
      <c r="B1641" s="147"/>
      <c r="C1641" s="144"/>
      <c r="D1641" s="148"/>
      <c r="E1641" s="148"/>
      <c r="F1641" s="73"/>
      <c r="G1641" s="144"/>
      <c r="H1641" s="145"/>
      <c r="I1641" s="177"/>
      <c r="J1641" s="4"/>
    </row>
    <row r="1642" spans="1:10" ht="22.5" customHeight="1">
      <c r="A1642" s="7">
        <v>1641</v>
      </c>
      <c r="B1642" s="147"/>
      <c r="C1642" s="144"/>
      <c r="D1642" s="148"/>
      <c r="E1642" s="148"/>
      <c r="F1642" s="73"/>
      <c r="G1642" s="144"/>
      <c r="H1642" s="145"/>
      <c r="I1642" s="177"/>
      <c r="J1642" s="4"/>
    </row>
    <row r="1643" spans="1:10" ht="10.5" customHeight="1">
      <c r="A1643" s="7">
        <v>1642</v>
      </c>
      <c r="B1643" s="147"/>
      <c r="C1643" s="144"/>
      <c r="D1643" s="148"/>
      <c r="E1643" s="148"/>
      <c r="F1643" s="73"/>
      <c r="G1643" s="144"/>
      <c r="H1643" s="145"/>
      <c r="I1643" s="177"/>
      <c r="J1643" s="4"/>
    </row>
    <row r="1644" spans="1:10" ht="9.75" customHeight="1">
      <c r="A1644" s="7">
        <v>1643</v>
      </c>
      <c r="B1644" s="147"/>
      <c r="C1644" s="144"/>
      <c r="D1644" s="148"/>
      <c r="E1644" s="148"/>
      <c r="F1644" s="73"/>
      <c r="G1644" s="144"/>
      <c r="H1644" s="145"/>
      <c r="I1644" s="177"/>
      <c r="J1644" s="4"/>
    </row>
    <row r="1645" spans="1:10" ht="16.5" customHeight="1">
      <c r="A1645" s="7">
        <v>1644</v>
      </c>
      <c r="B1645" s="147"/>
      <c r="C1645" s="144"/>
      <c r="D1645" s="148"/>
      <c r="E1645" s="148"/>
      <c r="F1645" s="73"/>
      <c r="G1645" s="144"/>
      <c r="H1645" s="145"/>
      <c r="I1645" s="177"/>
      <c r="J1645" s="4"/>
    </row>
    <row r="1646" spans="1:10" ht="15.75" customHeight="1">
      <c r="A1646" s="7">
        <v>1645</v>
      </c>
      <c r="B1646" s="147"/>
      <c r="C1646" s="144"/>
      <c r="D1646" s="148"/>
      <c r="E1646" s="148"/>
      <c r="F1646" s="73"/>
      <c r="G1646" s="144"/>
      <c r="H1646" s="145"/>
      <c r="I1646" s="177"/>
      <c r="J1646" s="4"/>
    </row>
    <row r="1647" spans="1:10" ht="15.75" customHeight="1">
      <c r="A1647" s="7">
        <v>1646</v>
      </c>
      <c r="B1647" s="147"/>
      <c r="C1647" s="144"/>
      <c r="D1647" s="148"/>
      <c r="E1647" s="148"/>
      <c r="F1647" s="73"/>
      <c r="G1647" s="144"/>
      <c r="H1647" s="145"/>
      <c r="I1647" s="177"/>
      <c r="J1647" s="4"/>
    </row>
    <row r="1648" spans="1:10" ht="13.5" customHeight="1">
      <c r="A1648" s="7">
        <v>1647</v>
      </c>
      <c r="B1648" s="147"/>
      <c r="C1648" s="144"/>
      <c r="D1648" s="148"/>
      <c r="E1648" s="148"/>
      <c r="F1648" s="73"/>
      <c r="G1648" s="144"/>
      <c r="H1648" s="145"/>
      <c r="I1648" s="177"/>
      <c r="J1648" s="4"/>
    </row>
    <row r="1649" spans="1:10" ht="19.5" customHeight="1">
      <c r="A1649" s="7">
        <v>1648</v>
      </c>
      <c r="B1649" s="147"/>
      <c r="C1649" s="144"/>
      <c r="D1649" s="148"/>
      <c r="E1649" s="148"/>
      <c r="F1649" s="73"/>
      <c r="G1649" s="144"/>
      <c r="H1649" s="145"/>
      <c r="I1649" s="177"/>
      <c r="J1649" s="4"/>
    </row>
    <row r="1650" spans="1:10" ht="12.75" customHeight="1">
      <c r="A1650" s="7">
        <v>1649</v>
      </c>
      <c r="B1650" s="147"/>
      <c r="C1650" s="144"/>
      <c r="D1650" s="148"/>
      <c r="E1650" s="148"/>
      <c r="F1650" s="73"/>
      <c r="G1650" s="144"/>
      <c r="H1650" s="145"/>
      <c r="I1650" s="177"/>
      <c r="J1650" s="4"/>
    </row>
    <row r="1651" spans="1:10" ht="12.75" customHeight="1">
      <c r="A1651" s="7">
        <v>1650</v>
      </c>
      <c r="B1651" s="147"/>
      <c r="C1651" s="144"/>
      <c r="D1651" s="148"/>
      <c r="E1651" s="148"/>
      <c r="F1651" s="73"/>
      <c r="G1651" s="144"/>
      <c r="H1651" s="145"/>
      <c r="I1651" s="177"/>
      <c r="J1651" s="4"/>
    </row>
    <row r="1652" spans="1:10" ht="24" customHeight="1">
      <c r="A1652" s="7">
        <v>1651</v>
      </c>
      <c r="B1652" s="147"/>
      <c r="C1652" s="144"/>
      <c r="D1652" s="148"/>
      <c r="E1652" s="148"/>
      <c r="F1652" s="73"/>
      <c r="G1652" s="144"/>
      <c r="H1652" s="145"/>
      <c r="I1652" s="177"/>
      <c r="J1652" s="4"/>
    </row>
    <row r="1653" spans="1:10" ht="15" customHeight="1">
      <c r="A1653" s="7">
        <v>1652</v>
      </c>
      <c r="B1653" s="147"/>
      <c r="C1653" s="144"/>
      <c r="D1653" s="148"/>
      <c r="E1653" s="148"/>
      <c r="F1653" s="73"/>
      <c r="G1653" s="144"/>
      <c r="H1653" s="145"/>
      <c r="I1653" s="177"/>
      <c r="J1653" s="4"/>
    </row>
    <row r="1654" spans="1:10" ht="16.5" customHeight="1">
      <c r="A1654" s="7">
        <v>1653</v>
      </c>
      <c r="B1654" s="147"/>
      <c r="C1654" s="144"/>
      <c r="D1654" s="148"/>
      <c r="E1654" s="148"/>
      <c r="F1654" s="73"/>
      <c r="G1654" s="144"/>
      <c r="H1654" s="145"/>
      <c r="I1654" s="177"/>
      <c r="J1654" s="4"/>
    </row>
    <row r="1655" spans="1:10" ht="19.5" customHeight="1">
      <c r="A1655" s="7">
        <v>1654</v>
      </c>
      <c r="B1655" s="147"/>
      <c r="C1655" s="144"/>
      <c r="D1655" s="148"/>
      <c r="E1655" s="148"/>
      <c r="F1655" s="73"/>
      <c r="G1655" s="144"/>
      <c r="H1655" s="145"/>
      <c r="I1655" s="177"/>
      <c r="J1655" s="4"/>
    </row>
    <row r="1656" spans="1:10" ht="25.5" customHeight="1">
      <c r="A1656" s="7">
        <v>1655</v>
      </c>
      <c r="B1656" s="147"/>
      <c r="C1656" s="144"/>
      <c r="D1656" s="148"/>
      <c r="E1656" s="148"/>
      <c r="F1656" s="73"/>
      <c r="G1656" s="144"/>
      <c r="H1656" s="145"/>
      <c r="I1656" s="177"/>
      <c r="J1656" s="4"/>
    </row>
    <row r="1657" spans="1:10" ht="18" customHeight="1">
      <c r="A1657" s="7">
        <v>1656</v>
      </c>
      <c r="B1657" s="147"/>
      <c r="C1657" s="144"/>
      <c r="D1657" s="148"/>
      <c r="E1657" s="148"/>
      <c r="F1657" s="73"/>
      <c r="G1657" s="144"/>
      <c r="H1657" s="145"/>
      <c r="I1657" s="177"/>
      <c r="J1657" s="4"/>
    </row>
    <row r="1658" spans="1:10" ht="17.25" customHeight="1">
      <c r="A1658" s="7">
        <v>1657</v>
      </c>
      <c r="B1658" s="147"/>
      <c r="C1658" s="144"/>
      <c r="D1658" s="148"/>
      <c r="E1658" s="148"/>
      <c r="F1658" s="73"/>
      <c r="G1658" s="144"/>
      <c r="H1658" s="145"/>
      <c r="I1658" s="177"/>
      <c r="J1658" s="4"/>
    </row>
    <row r="1659" spans="1:10" ht="16.5" customHeight="1">
      <c r="A1659" s="7">
        <v>1658</v>
      </c>
      <c r="B1659" s="147"/>
      <c r="C1659" s="144"/>
      <c r="D1659" s="148"/>
      <c r="E1659" s="148"/>
      <c r="F1659" s="73"/>
      <c r="G1659" s="144"/>
      <c r="H1659" s="145"/>
      <c r="I1659" s="177"/>
      <c r="J1659" s="4"/>
    </row>
    <row r="1660" spans="1:10" ht="12.75" customHeight="1">
      <c r="A1660" s="7">
        <v>1659</v>
      </c>
      <c r="B1660" s="147"/>
      <c r="C1660" s="144"/>
      <c r="D1660" s="148"/>
      <c r="E1660" s="148"/>
      <c r="F1660" s="73"/>
      <c r="G1660" s="144"/>
      <c r="H1660" s="145"/>
      <c r="I1660" s="177"/>
      <c r="J1660" s="4"/>
    </row>
    <row r="1661" spans="1:10" ht="17.25" customHeight="1">
      <c r="A1661" s="7">
        <v>1660</v>
      </c>
      <c r="B1661" s="147"/>
      <c r="C1661" s="144"/>
      <c r="D1661" s="148"/>
      <c r="E1661" s="148"/>
      <c r="F1661" s="73"/>
      <c r="G1661" s="144"/>
      <c r="H1661" s="145"/>
      <c r="I1661" s="177"/>
      <c r="J1661" s="4"/>
    </row>
    <row r="1662" spans="1:10" ht="13.5" customHeight="1">
      <c r="A1662" s="7">
        <v>1661</v>
      </c>
      <c r="B1662" s="147"/>
      <c r="C1662" s="144"/>
      <c r="D1662" s="148"/>
      <c r="E1662" s="148"/>
      <c r="F1662" s="73"/>
      <c r="G1662" s="144"/>
      <c r="H1662" s="145"/>
      <c r="I1662" s="177"/>
      <c r="J1662" s="4"/>
    </row>
    <row r="1663" spans="1:10" ht="18" customHeight="1">
      <c r="A1663" s="7">
        <v>1662</v>
      </c>
      <c r="B1663" s="147"/>
      <c r="C1663" s="144"/>
      <c r="D1663" s="148"/>
      <c r="E1663" s="148"/>
      <c r="F1663" s="73"/>
      <c r="G1663" s="144"/>
      <c r="H1663" s="145"/>
      <c r="I1663" s="177"/>
      <c r="J1663" s="4"/>
    </row>
    <row r="1664" spans="1:10" ht="17.25" customHeight="1">
      <c r="A1664" s="7">
        <v>1663</v>
      </c>
      <c r="B1664" s="147"/>
      <c r="C1664" s="144"/>
      <c r="D1664" s="148"/>
      <c r="E1664" s="148"/>
      <c r="F1664" s="73"/>
      <c r="G1664" s="144"/>
      <c r="H1664" s="145"/>
      <c r="I1664" s="177"/>
      <c r="J1664" s="4"/>
    </row>
    <row r="1665" spans="1:10" ht="25.5" customHeight="1">
      <c r="A1665" s="7">
        <v>1664</v>
      </c>
      <c r="B1665" s="147"/>
      <c r="C1665" s="144"/>
      <c r="D1665" s="148"/>
      <c r="E1665" s="148"/>
      <c r="F1665" s="73"/>
      <c r="G1665" s="144"/>
      <c r="H1665" s="145"/>
      <c r="I1665" s="177"/>
      <c r="J1665" s="4"/>
    </row>
    <row r="1666" spans="1:10" ht="22.5" customHeight="1">
      <c r="A1666" s="7">
        <v>1665</v>
      </c>
      <c r="B1666" s="147"/>
      <c r="C1666" s="144"/>
      <c r="D1666" s="148"/>
      <c r="E1666" s="148"/>
      <c r="F1666" s="73"/>
      <c r="G1666" s="144"/>
      <c r="H1666" s="145"/>
      <c r="I1666" s="177"/>
      <c r="J1666" s="4"/>
    </row>
    <row r="1667" spans="1:10" ht="16.5" customHeight="1">
      <c r="A1667" s="7">
        <v>1666</v>
      </c>
      <c r="B1667" s="147"/>
      <c r="C1667" s="144"/>
      <c r="D1667" s="148"/>
      <c r="E1667" s="148"/>
      <c r="F1667" s="73"/>
      <c r="G1667" s="144"/>
      <c r="H1667" s="145"/>
      <c r="I1667" s="177"/>
      <c r="J1667" s="4"/>
    </row>
    <row r="1668" spans="1:10" ht="25.5" customHeight="1">
      <c r="A1668" s="7">
        <v>1667</v>
      </c>
      <c r="B1668" s="147"/>
      <c r="C1668" s="144"/>
      <c r="D1668" s="148"/>
      <c r="E1668" s="148"/>
      <c r="F1668" s="73"/>
      <c r="G1668" s="144"/>
      <c r="H1668" s="145"/>
      <c r="I1668" s="177"/>
      <c r="J1668" s="4"/>
    </row>
    <row r="1669" spans="1:10" ht="21" customHeight="1">
      <c r="A1669" s="7">
        <v>1668</v>
      </c>
      <c r="B1669" s="147"/>
      <c r="C1669" s="144"/>
      <c r="D1669" s="148"/>
      <c r="E1669" s="148"/>
      <c r="F1669" s="73"/>
      <c r="G1669" s="144"/>
      <c r="H1669" s="145"/>
      <c r="I1669" s="177"/>
      <c r="J1669" s="4"/>
    </row>
    <row r="1670" spans="1:10" ht="23.25" customHeight="1">
      <c r="A1670" s="7">
        <v>1669</v>
      </c>
      <c r="B1670" s="147"/>
      <c r="C1670" s="144"/>
      <c r="D1670" s="148"/>
      <c r="E1670" s="148"/>
      <c r="F1670" s="73"/>
      <c r="G1670" s="144"/>
      <c r="H1670" s="145"/>
      <c r="I1670" s="177"/>
      <c r="J1670" s="4"/>
    </row>
    <row r="1671" spans="1:10" ht="12.75" customHeight="1">
      <c r="A1671" s="7">
        <v>1670</v>
      </c>
      <c r="B1671" s="147"/>
      <c r="C1671" s="144"/>
      <c r="D1671" s="148"/>
      <c r="E1671" s="148"/>
      <c r="F1671" s="73"/>
      <c r="G1671" s="144"/>
      <c r="H1671" s="145"/>
      <c r="I1671" s="177"/>
      <c r="J1671" s="4"/>
    </row>
    <row r="1672" spans="1:10" ht="25.5" customHeight="1">
      <c r="A1672" s="7">
        <v>1671</v>
      </c>
      <c r="B1672" s="147"/>
      <c r="C1672" s="144"/>
      <c r="D1672" s="148"/>
      <c r="E1672" s="148"/>
      <c r="F1672" s="73"/>
      <c r="G1672" s="144"/>
      <c r="H1672" s="145"/>
      <c r="I1672" s="177"/>
      <c r="J1672" s="4"/>
    </row>
    <row r="1673" spans="1:10" ht="22.5" customHeight="1">
      <c r="A1673" s="7">
        <v>1672</v>
      </c>
      <c r="B1673" s="147"/>
      <c r="C1673" s="144"/>
      <c r="D1673" s="148"/>
      <c r="E1673" s="148"/>
      <c r="F1673" s="73"/>
      <c r="G1673" s="144"/>
      <c r="H1673" s="145"/>
      <c r="I1673" s="177"/>
      <c r="J1673" s="4"/>
    </row>
    <row r="1674" spans="1:10" ht="13.5" customHeight="1">
      <c r="A1674" s="7">
        <v>1673</v>
      </c>
      <c r="B1674" s="147"/>
      <c r="C1674" s="144"/>
      <c r="D1674" s="148"/>
      <c r="E1674" s="148"/>
      <c r="F1674" s="73"/>
      <c r="G1674" s="144"/>
      <c r="H1674" s="145"/>
      <c r="I1674" s="177"/>
      <c r="J1674" s="4"/>
    </row>
    <row r="1675" spans="1:10" ht="23.25" customHeight="1">
      <c r="A1675" s="7">
        <v>1674</v>
      </c>
      <c r="B1675" s="147"/>
      <c r="C1675" s="144"/>
      <c r="D1675" s="148"/>
      <c r="E1675" s="148"/>
      <c r="F1675" s="73"/>
      <c r="G1675" s="144"/>
      <c r="H1675" s="145"/>
      <c r="I1675" s="177"/>
      <c r="J1675" s="4"/>
    </row>
    <row r="1676" spans="1:10" ht="27" customHeight="1">
      <c r="A1676" s="7">
        <v>1675</v>
      </c>
      <c r="B1676" s="147"/>
      <c r="C1676" s="144"/>
      <c r="D1676" s="148"/>
      <c r="E1676" s="148"/>
      <c r="F1676" s="73"/>
      <c r="G1676" s="144"/>
      <c r="H1676" s="145"/>
      <c r="I1676" s="177"/>
      <c r="J1676" s="4"/>
    </row>
    <row r="1677" spans="1:10" ht="22.5" customHeight="1">
      <c r="A1677" s="7">
        <v>1676</v>
      </c>
      <c r="B1677" s="147"/>
      <c r="C1677" s="144"/>
      <c r="D1677" s="148"/>
      <c r="E1677" s="148"/>
      <c r="F1677" s="73"/>
      <c r="G1677" s="144"/>
      <c r="H1677" s="145"/>
      <c r="I1677" s="177"/>
      <c r="J1677" s="4"/>
    </row>
    <row r="1678" spans="1:10" ht="30" customHeight="1">
      <c r="A1678" s="7">
        <v>1677</v>
      </c>
      <c r="B1678" s="147"/>
      <c r="C1678" s="144"/>
      <c r="D1678" s="148"/>
      <c r="E1678" s="148"/>
      <c r="F1678" s="73"/>
      <c r="G1678" s="144"/>
      <c r="H1678" s="145"/>
      <c r="I1678" s="177"/>
      <c r="J1678" s="4"/>
    </row>
    <row r="1679" spans="1:10" ht="25.5" customHeight="1">
      <c r="A1679" s="7">
        <v>1678</v>
      </c>
      <c r="B1679" s="147"/>
      <c r="C1679" s="144"/>
      <c r="D1679" s="148"/>
      <c r="E1679" s="148"/>
      <c r="F1679" s="73"/>
      <c r="G1679" s="144"/>
      <c r="H1679" s="145"/>
      <c r="I1679" s="177"/>
      <c r="J1679" s="4"/>
    </row>
    <row r="1680" spans="1:10" ht="31.5" customHeight="1">
      <c r="A1680" s="7">
        <v>1679</v>
      </c>
      <c r="B1680" s="147"/>
      <c r="C1680" s="144"/>
      <c r="D1680" s="148"/>
      <c r="E1680" s="148"/>
      <c r="F1680" s="73"/>
      <c r="G1680" s="144"/>
      <c r="H1680" s="145"/>
      <c r="I1680" s="177"/>
      <c r="J1680" s="4"/>
    </row>
    <row r="1681" spans="1:10" ht="30" customHeight="1">
      <c r="A1681" s="7">
        <v>1680</v>
      </c>
      <c r="B1681" s="147"/>
      <c r="C1681" s="144"/>
      <c r="D1681" s="148"/>
      <c r="E1681" s="148"/>
      <c r="F1681" s="73"/>
      <c r="G1681" s="144"/>
      <c r="H1681" s="145"/>
      <c r="I1681" s="177"/>
      <c r="J1681" s="4"/>
    </row>
    <row r="1682" spans="1:10" ht="30.75" customHeight="1">
      <c r="A1682" s="7">
        <v>1681</v>
      </c>
      <c r="B1682" s="147"/>
      <c r="C1682" s="144"/>
      <c r="D1682" s="148"/>
      <c r="E1682" s="148"/>
      <c r="F1682" s="73"/>
      <c r="G1682" s="144"/>
      <c r="H1682" s="145"/>
      <c r="I1682" s="177"/>
      <c r="J1682" s="4"/>
    </row>
    <row r="1683" spans="1:10" ht="24.75" customHeight="1">
      <c r="A1683" s="7">
        <v>1682</v>
      </c>
      <c r="B1683" s="147"/>
      <c r="C1683" s="144"/>
      <c r="D1683" s="148"/>
      <c r="E1683" s="148"/>
      <c r="F1683" s="73"/>
      <c r="G1683" s="144"/>
      <c r="H1683" s="145"/>
      <c r="I1683" s="177"/>
      <c r="J1683" s="4"/>
    </row>
    <row r="1684" spans="1:10" ht="21.75" customHeight="1">
      <c r="A1684" s="7">
        <v>1683</v>
      </c>
      <c r="B1684" s="147"/>
      <c r="C1684" s="144"/>
      <c r="D1684" s="148"/>
      <c r="E1684" s="148"/>
      <c r="F1684" s="73"/>
      <c r="G1684" s="144"/>
      <c r="H1684" s="145"/>
      <c r="I1684" s="177"/>
      <c r="J1684" s="4"/>
    </row>
    <row r="1685" spans="1:10" ht="20.25" customHeight="1">
      <c r="A1685" s="7">
        <v>1684</v>
      </c>
      <c r="B1685" s="147"/>
      <c r="C1685" s="144"/>
      <c r="D1685" s="148"/>
      <c r="E1685" s="148"/>
      <c r="F1685" s="73"/>
      <c r="G1685" s="144"/>
      <c r="H1685" s="145"/>
      <c r="I1685" s="177"/>
      <c r="J1685" s="4"/>
    </row>
    <row r="1686" spans="1:10" ht="24.75" customHeight="1">
      <c r="A1686" s="7">
        <v>1685</v>
      </c>
      <c r="B1686" s="147"/>
      <c r="C1686" s="144"/>
      <c r="D1686" s="148"/>
      <c r="E1686" s="148"/>
      <c r="F1686" s="73"/>
      <c r="G1686" s="144"/>
      <c r="H1686" s="145"/>
      <c r="I1686" s="177"/>
      <c r="J1686" s="4"/>
    </row>
    <row r="1687" spans="1:10" ht="30" customHeight="1">
      <c r="A1687" s="7">
        <v>1686</v>
      </c>
      <c r="B1687" s="147"/>
      <c r="C1687" s="144"/>
      <c r="D1687" s="148"/>
      <c r="E1687" s="148"/>
      <c r="F1687" s="73"/>
      <c r="G1687" s="144"/>
      <c r="H1687" s="145"/>
      <c r="I1687" s="177"/>
      <c r="J1687" s="4"/>
    </row>
    <row r="1688" spans="1:10" ht="26.25" customHeight="1">
      <c r="A1688" s="7">
        <v>1687</v>
      </c>
      <c r="B1688" s="147"/>
      <c r="C1688" s="144"/>
      <c r="D1688" s="148"/>
      <c r="E1688" s="148"/>
      <c r="F1688" s="73"/>
      <c r="G1688" s="144"/>
      <c r="H1688" s="145"/>
      <c r="I1688" s="177"/>
      <c r="J1688" s="4"/>
    </row>
    <row r="1689" spans="1:10" ht="30" customHeight="1">
      <c r="A1689" s="7">
        <v>1688</v>
      </c>
      <c r="B1689" s="147"/>
      <c r="C1689" s="144"/>
      <c r="D1689" s="148"/>
      <c r="E1689" s="148"/>
      <c r="F1689" s="73"/>
      <c r="G1689" s="144"/>
      <c r="H1689" s="145"/>
      <c r="I1689" s="177"/>
      <c r="J1689" s="4"/>
    </row>
    <row r="1690" spans="1:10" ht="23.25" customHeight="1">
      <c r="A1690" s="7">
        <v>1689</v>
      </c>
      <c r="B1690" s="147"/>
      <c r="C1690" s="144"/>
      <c r="D1690" s="148"/>
      <c r="E1690" s="148"/>
      <c r="F1690" s="73"/>
      <c r="G1690" s="144"/>
      <c r="H1690" s="145"/>
      <c r="I1690" s="177"/>
      <c r="J1690" s="4"/>
    </row>
    <row r="1691" spans="1:10" ht="23.25" customHeight="1">
      <c r="A1691" s="7">
        <v>1690</v>
      </c>
      <c r="B1691" s="147"/>
      <c r="C1691" s="144"/>
      <c r="D1691" s="148"/>
      <c r="E1691" s="148"/>
      <c r="F1691" s="73"/>
      <c r="G1691" s="144"/>
      <c r="H1691" s="145"/>
      <c r="I1691" s="177"/>
      <c r="J1691" s="4"/>
    </row>
    <row r="1692" spans="1:10" ht="18.75" customHeight="1">
      <c r="A1692" s="7">
        <v>1691</v>
      </c>
      <c r="B1692" s="147"/>
      <c r="C1692" s="144"/>
      <c r="D1692" s="148"/>
      <c r="E1692" s="148"/>
      <c r="F1692" s="73"/>
      <c r="G1692" s="144"/>
      <c r="H1692" s="145"/>
      <c r="I1692" s="177"/>
      <c r="J1692" s="4"/>
    </row>
    <row r="1693" spans="1:10" ht="27.75" customHeight="1">
      <c r="A1693" s="7">
        <v>1692</v>
      </c>
      <c r="B1693" s="147"/>
      <c r="C1693" s="144"/>
      <c r="D1693" s="148"/>
      <c r="E1693" s="148"/>
      <c r="F1693" s="73"/>
      <c r="G1693" s="144"/>
      <c r="H1693" s="145"/>
      <c r="I1693" s="177"/>
      <c r="J1693" s="4"/>
    </row>
    <row r="1694" spans="1:10" ht="21" customHeight="1">
      <c r="A1694" s="7">
        <v>1693</v>
      </c>
      <c r="B1694" s="147"/>
      <c r="C1694" s="144"/>
      <c r="D1694" s="148"/>
      <c r="E1694" s="148"/>
      <c r="F1694" s="73"/>
      <c r="G1694" s="144"/>
      <c r="H1694" s="145"/>
      <c r="I1694" s="177"/>
      <c r="J1694" s="4"/>
    </row>
    <row r="1695" spans="1:10" ht="31.5" customHeight="1">
      <c r="A1695" s="7">
        <v>1694</v>
      </c>
      <c r="B1695" s="147"/>
      <c r="C1695" s="144"/>
      <c r="D1695" s="148"/>
      <c r="E1695" s="148"/>
      <c r="F1695" s="73"/>
      <c r="G1695" s="144"/>
      <c r="H1695" s="145"/>
      <c r="I1695" s="177"/>
      <c r="J1695" s="4"/>
    </row>
    <row r="1696" spans="1:10" ht="26.25" customHeight="1">
      <c r="A1696" s="7">
        <v>1695</v>
      </c>
      <c r="B1696" s="147"/>
      <c r="C1696" s="144"/>
      <c r="D1696" s="148"/>
      <c r="E1696" s="148"/>
      <c r="F1696" s="73"/>
      <c r="G1696" s="144"/>
      <c r="H1696" s="145"/>
      <c r="I1696" s="177"/>
      <c r="J1696" s="4"/>
    </row>
    <row r="1697" spans="1:10" ht="26.25" customHeight="1">
      <c r="A1697" s="7">
        <v>1696</v>
      </c>
      <c r="B1697" s="147"/>
      <c r="C1697" s="144"/>
      <c r="D1697" s="148"/>
      <c r="E1697" s="148"/>
      <c r="F1697" s="73"/>
      <c r="G1697" s="144"/>
      <c r="H1697" s="145"/>
      <c r="I1697" s="177"/>
      <c r="J1697" s="4"/>
    </row>
    <row r="1698" spans="1:10" ht="22.5" customHeight="1">
      <c r="A1698" s="7">
        <v>1697</v>
      </c>
      <c r="B1698" s="147"/>
      <c r="C1698" s="144"/>
      <c r="D1698" s="148"/>
      <c r="E1698" s="148"/>
      <c r="F1698" s="73"/>
      <c r="G1698" s="144"/>
      <c r="H1698" s="145"/>
      <c r="I1698" s="177"/>
      <c r="J1698" s="4"/>
    </row>
    <row r="1699" spans="1:10" ht="26.25" customHeight="1">
      <c r="A1699" s="7">
        <v>1698</v>
      </c>
      <c r="B1699" s="147"/>
      <c r="C1699" s="144"/>
      <c r="D1699" s="148"/>
      <c r="E1699" s="148"/>
      <c r="F1699" s="73"/>
      <c r="G1699" s="144"/>
      <c r="H1699" s="145"/>
      <c r="I1699" s="177"/>
      <c r="J1699" s="4"/>
    </row>
    <row r="1700" spans="1:10" ht="21.75" customHeight="1">
      <c r="A1700" s="7">
        <v>1699</v>
      </c>
      <c r="B1700" s="147"/>
      <c r="C1700" s="144"/>
      <c r="D1700" s="148"/>
      <c r="E1700" s="148"/>
      <c r="F1700" s="73"/>
      <c r="G1700" s="144"/>
      <c r="H1700" s="145"/>
      <c r="I1700" s="177"/>
      <c r="J1700" s="4"/>
    </row>
    <row r="1701" spans="1:10" ht="22.5" customHeight="1">
      <c r="A1701" s="7">
        <v>1700</v>
      </c>
      <c r="B1701" s="147"/>
      <c r="C1701" s="144"/>
      <c r="D1701" s="148"/>
      <c r="E1701" s="148"/>
      <c r="F1701" s="73"/>
      <c r="G1701" s="144"/>
      <c r="H1701" s="145"/>
      <c r="I1701" s="177"/>
      <c r="J1701" s="4"/>
    </row>
    <row r="1702" spans="1:10" ht="27.75" customHeight="1">
      <c r="A1702" s="7">
        <v>1701</v>
      </c>
      <c r="B1702" s="147"/>
      <c r="C1702" s="144"/>
      <c r="D1702" s="148"/>
      <c r="E1702" s="148"/>
      <c r="F1702" s="73"/>
      <c r="G1702" s="144"/>
      <c r="H1702" s="145"/>
      <c r="I1702" s="177"/>
      <c r="J1702" s="4"/>
    </row>
    <row r="1703" spans="1:10" ht="22.5" customHeight="1">
      <c r="A1703" s="7">
        <v>1702</v>
      </c>
      <c r="B1703" s="147"/>
      <c r="C1703" s="144"/>
      <c r="D1703" s="148"/>
      <c r="E1703" s="148"/>
      <c r="F1703" s="73"/>
      <c r="G1703" s="144"/>
      <c r="H1703" s="145"/>
      <c r="I1703" s="177"/>
      <c r="J1703" s="4"/>
    </row>
    <row r="1704" spans="1:10" ht="20.25" customHeight="1">
      <c r="A1704" s="7">
        <v>1703</v>
      </c>
      <c r="B1704" s="147"/>
      <c r="C1704" s="144"/>
      <c r="D1704" s="148"/>
      <c r="E1704" s="148"/>
      <c r="F1704" s="73"/>
      <c r="G1704" s="144"/>
      <c r="H1704" s="145"/>
      <c r="I1704" s="177"/>
      <c r="J1704" s="4"/>
    </row>
    <row r="1705" spans="1:10" ht="13.5" customHeight="1">
      <c r="A1705" s="7">
        <v>1704</v>
      </c>
      <c r="B1705" s="147"/>
      <c r="C1705" s="144"/>
      <c r="D1705" s="148"/>
      <c r="E1705" s="148"/>
      <c r="F1705" s="73"/>
      <c r="G1705" s="144"/>
      <c r="H1705" s="145"/>
      <c r="I1705" s="177"/>
      <c r="J1705" s="4"/>
    </row>
    <row r="1706" spans="1:10" ht="20.25" customHeight="1">
      <c r="A1706" s="7">
        <v>1705</v>
      </c>
      <c r="B1706" s="147"/>
      <c r="C1706" s="144"/>
      <c r="D1706" s="148"/>
      <c r="E1706" s="148"/>
      <c r="F1706" s="73"/>
      <c r="G1706" s="144"/>
      <c r="H1706" s="145"/>
      <c r="I1706" s="177"/>
      <c r="J1706" s="4"/>
    </row>
    <row r="1707" spans="1:10" ht="18.75" customHeight="1">
      <c r="A1707" s="7">
        <v>1706</v>
      </c>
      <c r="B1707" s="147"/>
      <c r="C1707" s="144"/>
      <c r="D1707" s="148"/>
      <c r="E1707" s="148"/>
      <c r="F1707" s="73"/>
      <c r="G1707" s="144"/>
      <c r="H1707" s="145"/>
      <c r="I1707" s="177"/>
      <c r="J1707" s="4"/>
    </row>
    <row r="1708" spans="1:10" ht="23.25" customHeight="1">
      <c r="A1708" s="7">
        <v>1707</v>
      </c>
      <c r="B1708" s="147"/>
      <c r="C1708" s="144"/>
      <c r="D1708" s="148"/>
      <c r="E1708" s="148"/>
      <c r="F1708" s="73"/>
      <c r="G1708" s="144"/>
      <c r="H1708" s="145"/>
      <c r="I1708" s="177"/>
      <c r="J1708" s="4"/>
    </row>
    <row r="1709" spans="1:10" ht="22.5" customHeight="1">
      <c r="A1709" s="7">
        <v>1708</v>
      </c>
      <c r="B1709" s="147"/>
      <c r="C1709" s="144"/>
      <c r="D1709" s="148"/>
      <c r="E1709" s="148"/>
      <c r="F1709" s="73"/>
      <c r="G1709" s="144"/>
      <c r="H1709" s="145"/>
      <c r="I1709" s="177"/>
      <c r="J1709" s="4"/>
    </row>
    <row r="1710" spans="1:10" ht="19.5" customHeight="1">
      <c r="A1710" s="7">
        <v>1709</v>
      </c>
      <c r="B1710" s="147"/>
      <c r="C1710" s="144"/>
      <c r="D1710" s="148"/>
      <c r="E1710" s="148"/>
      <c r="F1710" s="73"/>
      <c r="G1710" s="144"/>
      <c r="H1710" s="145"/>
      <c r="I1710" s="177"/>
      <c r="J1710" s="4"/>
    </row>
    <row r="1711" spans="1:10" ht="21.75" customHeight="1">
      <c r="A1711" s="7">
        <v>1710</v>
      </c>
      <c r="B1711" s="147"/>
      <c r="C1711" s="144"/>
      <c r="D1711" s="148"/>
      <c r="E1711" s="148"/>
      <c r="F1711" s="73"/>
      <c r="G1711" s="144"/>
      <c r="H1711" s="145"/>
      <c r="I1711" s="177"/>
      <c r="J1711" s="4"/>
    </row>
    <row r="1712" spans="1:10" ht="23.25" customHeight="1">
      <c r="A1712" s="7">
        <v>1711</v>
      </c>
      <c r="B1712" s="147"/>
      <c r="C1712" s="144"/>
      <c r="D1712" s="148"/>
      <c r="E1712" s="148"/>
      <c r="F1712" s="73"/>
      <c r="G1712" s="144"/>
      <c r="H1712" s="145"/>
      <c r="I1712" s="177"/>
      <c r="J1712" s="4"/>
    </row>
    <row r="1713" spans="1:10" ht="18" customHeight="1">
      <c r="A1713" s="7">
        <v>1712</v>
      </c>
      <c r="B1713" s="147"/>
      <c r="C1713" s="144"/>
      <c r="D1713" s="148"/>
      <c r="E1713" s="148"/>
      <c r="F1713" s="73"/>
      <c r="G1713" s="144"/>
      <c r="H1713" s="145"/>
      <c r="I1713" s="177"/>
      <c r="J1713" s="4"/>
    </row>
    <row r="1714" spans="1:10" ht="18" customHeight="1">
      <c r="A1714" s="7">
        <v>1713</v>
      </c>
      <c r="B1714" s="147"/>
      <c r="C1714" s="144"/>
      <c r="D1714" s="148"/>
      <c r="E1714" s="148"/>
      <c r="F1714" s="73"/>
      <c r="G1714" s="144"/>
      <c r="H1714" s="145"/>
      <c r="I1714" s="177"/>
      <c r="J1714" s="4"/>
    </row>
    <row r="1715" spans="1:10" ht="12" customHeight="1">
      <c r="A1715" s="7">
        <v>1714</v>
      </c>
      <c r="B1715" s="147"/>
      <c r="C1715" s="144"/>
      <c r="D1715" s="148"/>
      <c r="E1715" s="148"/>
      <c r="F1715" s="73"/>
      <c r="G1715" s="144"/>
      <c r="H1715" s="145"/>
      <c r="I1715" s="177"/>
      <c r="J1715" s="4"/>
    </row>
    <row r="1716" spans="1:10" ht="15.75" customHeight="1">
      <c r="A1716" s="7">
        <v>1715</v>
      </c>
      <c r="B1716" s="147"/>
      <c r="C1716" s="144"/>
      <c r="D1716" s="148"/>
      <c r="E1716" s="148"/>
      <c r="F1716" s="73"/>
      <c r="G1716" s="144"/>
      <c r="H1716" s="145"/>
      <c r="I1716" s="177"/>
      <c r="J1716" s="4"/>
    </row>
    <row r="1717" spans="1:10" ht="31.5" customHeight="1">
      <c r="A1717" s="7">
        <v>1716</v>
      </c>
      <c r="B1717" s="147"/>
      <c r="C1717" s="144"/>
      <c r="D1717" s="148"/>
      <c r="E1717" s="148"/>
      <c r="F1717" s="73"/>
      <c r="G1717" s="144"/>
      <c r="H1717" s="145"/>
      <c r="I1717" s="177"/>
      <c r="J1717" s="4"/>
    </row>
    <row r="1718" spans="1:10" ht="20.25" customHeight="1">
      <c r="A1718" s="7">
        <v>1717</v>
      </c>
      <c r="B1718" s="147"/>
      <c r="C1718" s="144"/>
      <c r="D1718" s="148"/>
      <c r="E1718" s="148"/>
      <c r="F1718" s="73"/>
      <c r="G1718" s="144"/>
      <c r="H1718" s="145"/>
      <c r="I1718" s="177"/>
      <c r="J1718" s="4"/>
    </row>
    <row r="1719" spans="1:10" ht="27" customHeight="1">
      <c r="A1719" s="7">
        <v>1718</v>
      </c>
      <c r="B1719" s="147"/>
      <c r="C1719" s="144"/>
      <c r="D1719" s="148"/>
      <c r="E1719" s="148"/>
      <c r="F1719" s="73"/>
      <c r="G1719" s="144"/>
      <c r="H1719" s="145"/>
      <c r="I1719" s="177"/>
      <c r="J1719" s="4"/>
    </row>
    <row r="1720" spans="1:10" ht="19.5" customHeight="1">
      <c r="A1720" s="7">
        <v>1719</v>
      </c>
      <c r="B1720" s="147"/>
      <c r="C1720" s="144"/>
      <c r="D1720" s="148"/>
      <c r="E1720" s="148"/>
      <c r="F1720" s="73"/>
      <c r="G1720" s="144"/>
      <c r="H1720" s="145"/>
      <c r="I1720" s="177"/>
      <c r="J1720" s="4"/>
    </row>
    <row r="1721" spans="1:10" ht="21" customHeight="1">
      <c r="A1721" s="7">
        <v>1720</v>
      </c>
      <c r="B1721" s="147"/>
      <c r="C1721" s="144"/>
      <c r="D1721" s="148"/>
      <c r="E1721" s="148"/>
      <c r="F1721" s="73"/>
      <c r="G1721" s="144"/>
      <c r="H1721" s="145"/>
      <c r="I1721" s="177"/>
      <c r="J1721" s="4"/>
    </row>
    <row r="1722" spans="1:10" ht="25.5" customHeight="1">
      <c r="A1722" s="7">
        <v>1721</v>
      </c>
      <c r="B1722" s="147"/>
      <c r="C1722" s="144"/>
      <c r="D1722" s="148"/>
      <c r="E1722" s="148"/>
      <c r="F1722" s="73"/>
      <c r="G1722" s="144"/>
      <c r="H1722" s="145"/>
      <c r="I1722" s="177"/>
      <c r="J1722" s="4"/>
    </row>
    <row r="1723" spans="1:10" ht="15.75" customHeight="1">
      <c r="A1723" s="7">
        <v>1722</v>
      </c>
      <c r="B1723" s="147"/>
      <c r="C1723" s="144"/>
      <c r="D1723" s="148"/>
      <c r="E1723" s="148"/>
      <c r="F1723" s="73"/>
      <c r="G1723" s="144"/>
      <c r="H1723" s="145"/>
      <c r="I1723" s="177"/>
      <c r="J1723" s="4"/>
    </row>
    <row r="1724" spans="1:10" ht="22.5" customHeight="1">
      <c r="A1724" s="7">
        <v>1723</v>
      </c>
      <c r="B1724" s="147"/>
      <c r="C1724" s="144"/>
      <c r="D1724" s="148"/>
      <c r="E1724" s="148"/>
      <c r="F1724" s="73"/>
      <c r="G1724" s="144"/>
      <c r="H1724" s="145"/>
      <c r="I1724" s="177"/>
      <c r="J1724" s="4"/>
    </row>
    <row r="1725" spans="1:10" ht="25.5" customHeight="1">
      <c r="A1725" s="7">
        <v>1724</v>
      </c>
      <c r="B1725" s="147"/>
      <c r="C1725" s="144"/>
      <c r="D1725" s="148"/>
      <c r="E1725" s="148"/>
      <c r="F1725" s="73"/>
      <c r="G1725" s="144"/>
      <c r="H1725" s="145"/>
      <c r="I1725" s="177"/>
      <c r="J1725" s="4"/>
    </row>
    <row r="1726" spans="1:10" ht="25.5" customHeight="1">
      <c r="A1726" s="7">
        <v>1725</v>
      </c>
      <c r="B1726" s="147"/>
      <c r="C1726" s="144"/>
      <c r="D1726" s="148"/>
      <c r="E1726" s="148"/>
      <c r="F1726" s="73"/>
      <c r="G1726" s="144"/>
      <c r="H1726" s="145"/>
      <c r="I1726" s="177"/>
      <c r="J1726" s="4"/>
    </row>
    <row r="1727" spans="1:10" ht="29.25" customHeight="1">
      <c r="A1727" s="7">
        <v>1726</v>
      </c>
      <c r="B1727" s="147"/>
      <c r="C1727" s="144"/>
      <c r="D1727" s="148"/>
      <c r="E1727" s="148"/>
      <c r="F1727" s="73"/>
      <c r="G1727" s="144"/>
      <c r="H1727" s="145"/>
      <c r="I1727" s="177"/>
      <c r="J1727" s="4"/>
    </row>
    <row r="1728" spans="1:10" ht="27" customHeight="1">
      <c r="A1728" s="7">
        <v>1727</v>
      </c>
      <c r="B1728" s="147"/>
      <c r="C1728" s="144"/>
      <c r="D1728" s="148"/>
      <c r="E1728" s="148"/>
      <c r="F1728" s="73"/>
      <c r="G1728" s="144"/>
      <c r="H1728" s="145"/>
      <c r="I1728" s="177"/>
      <c r="J1728" s="4"/>
    </row>
    <row r="1729" spans="1:10" ht="22.5" customHeight="1">
      <c r="A1729" s="7">
        <v>1728</v>
      </c>
      <c r="B1729" s="147"/>
      <c r="C1729" s="144"/>
      <c r="D1729" s="148"/>
      <c r="E1729" s="148"/>
      <c r="F1729" s="73"/>
      <c r="G1729" s="144"/>
      <c r="H1729" s="145"/>
      <c r="I1729" s="177"/>
      <c r="J1729" s="4"/>
    </row>
    <row r="1730" spans="1:10" ht="23.25" customHeight="1">
      <c r="A1730" s="7">
        <v>1729</v>
      </c>
      <c r="B1730" s="147"/>
      <c r="C1730" s="144"/>
      <c r="D1730" s="148"/>
      <c r="E1730" s="148"/>
      <c r="F1730" s="73"/>
      <c r="G1730" s="144"/>
      <c r="H1730" s="145"/>
      <c r="I1730" s="177"/>
      <c r="J1730" s="4"/>
    </row>
    <row r="1731" spans="1:10" ht="27" customHeight="1">
      <c r="A1731" s="7">
        <v>1730</v>
      </c>
      <c r="B1731" s="147"/>
      <c r="C1731" s="144"/>
      <c r="D1731" s="148"/>
      <c r="E1731" s="148"/>
      <c r="F1731" s="73"/>
      <c r="G1731" s="144"/>
      <c r="H1731" s="145"/>
      <c r="I1731" s="177"/>
      <c r="J1731" s="4"/>
    </row>
    <row r="1732" spans="1:10" ht="31.5" customHeight="1">
      <c r="A1732" s="7">
        <v>1731</v>
      </c>
      <c r="B1732" s="147"/>
      <c r="C1732" s="144"/>
      <c r="D1732" s="148"/>
      <c r="E1732" s="148"/>
      <c r="F1732" s="73"/>
      <c r="G1732" s="144"/>
      <c r="H1732" s="145"/>
      <c r="I1732" s="177"/>
      <c r="J1732" s="4"/>
    </row>
    <row r="1733" spans="1:10" ht="31.5" customHeight="1">
      <c r="A1733" s="7">
        <v>1732</v>
      </c>
      <c r="B1733" s="147"/>
      <c r="C1733" s="144"/>
      <c r="D1733" s="148"/>
      <c r="E1733" s="148"/>
      <c r="F1733" s="73"/>
      <c r="G1733" s="144"/>
      <c r="H1733" s="145"/>
      <c r="I1733" s="177"/>
      <c r="J1733" s="4"/>
    </row>
    <row r="1734" spans="1:10" ht="30" customHeight="1">
      <c r="A1734" s="7">
        <v>1733</v>
      </c>
      <c r="B1734" s="147"/>
      <c r="C1734" s="144"/>
      <c r="D1734" s="148"/>
      <c r="E1734" s="148"/>
      <c r="F1734" s="73"/>
      <c r="G1734" s="144"/>
      <c r="H1734" s="145"/>
      <c r="I1734" s="177"/>
      <c r="J1734" s="4"/>
    </row>
    <row r="1735" spans="1:10" ht="27.75" customHeight="1">
      <c r="A1735" s="7">
        <v>1734</v>
      </c>
      <c r="B1735" s="147"/>
      <c r="C1735" s="144"/>
      <c r="D1735" s="148"/>
      <c r="E1735" s="148"/>
      <c r="F1735" s="73"/>
      <c r="G1735" s="144"/>
      <c r="H1735" s="145"/>
      <c r="I1735" s="177"/>
      <c r="J1735" s="4"/>
    </row>
    <row r="1736" spans="1:10" ht="30.75" customHeight="1">
      <c r="A1736" s="7">
        <v>1735</v>
      </c>
      <c r="B1736" s="147"/>
      <c r="C1736" s="144"/>
      <c r="D1736" s="148"/>
      <c r="E1736" s="148"/>
      <c r="F1736" s="73"/>
      <c r="G1736" s="144"/>
      <c r="H1736" s="145"/>
      <c r="I1736" s="177"/>
      <c r="J1736" s="4"/>
    </row>
    <row r="1737" spans="1:10" ht="35.25" customHeight="1">
      <c r="A1737" s="7">
        <v>1736</v>
      </c>
      <c r="B1737" s="147"/>
      <c r="C1737" s="144"/>
      <c r="D1737" s="148"/>
      <c r="E1737" s="148"/>
      <c r="F1737" s="73"/>
      <c r="G1737" s="144"/>
      <c r="H1737" s="145"/>
      <c r="I1737" s="177"/>
      <c r="J1737" s="4"/>
    </row>
    <row r="1738" spans="1:10" ht="40.5" customHeight="1">
      <c r="A1738" s="7">
        <v>1737</v>
      </c>
      <c r="B1738" s="147"/>
      <c r="C1738" s="144"/>
      <c r="D1738" s="148"/>
      <c r="E1738" s="148"/>
      <c r="F1738" s="73"/>
      <c r="G1738" s="144"/>
      <c r="H1738" s="145"/>
      <c r="I1738" s="177"/>
      <c r="J1738" s="4"/>
    </row>
    <row r="1739" spans="1:10" ht="37.5" customHeight="1">
      <c r="A1739" s="7">
        <v>1738</v>
      </c>
      <c r="B1739" s="147"/>
      <c r="C1739" s="144"/>
      <c r="D1739" s="148"/>
      <c r="E1739" s="148"/>
      <c r="F1739" s="73"/>
      <c r="G1739" s="144"/>
      <c r="H1739" s="145"/>
      <c r="I1739" s="177"/>
      <c r="J1739" s="4"/>
    </row>
    <row r="1740" spans="1:10" ht="38.25" customHeight="1">
      <c r="A1740" s="7">
        <v>1739</v>
      </c>
      <c r="B1740" s="147"/>
      <c r="C1740" s="144"/>
      <c r="D1740" s="148"/>
      <c r="E1740" s="148"/>
      <c r="F1740" s="73"/>
      <c r="G1740" s="144"/>
      <c r="H1740" s="145"/>
      <c r="I1740" s="177"/>
      <c r="J1740" s="4"/>
    </row>
    <row r="1741" spans="1:10" ht="36" customHeight="1">
      <c r="A1741" s="7">
        <v>1740</v>
      </c>
      <c r="B1741" s="147"/>
      <c r="C1741" s="144"/>
      <c r="D1741" s="148"/>
      <c r="E1741" s="148"/>
      <c r="F1741" s="73"/>
      <c r="G1741" s="144"/>
      <c r="H1741" s="145"/>
      <c r="I1741" s="177"/>
      <c r="J1741" s="4"/>
    </row>
    <row r="1742" spans="1:10" ht="20.25" customHeight="1">
      <c r="A1742" s="7">
        <v>1741</v>
      </c>
      <c r="B1742" s="147"/>
      <c r="C1742" s="144"/>
      <c r="D1742" s="148"/>
      <c r="E1742" s="148"/>
      <c r="F1742" s="73"/>
      <c r="G1742" s="144"/>
      <c r="H1742" s="145"/>
      <c r="I1742" s="177"/>
      <c r="J1742" s="4"/>
    </row>
    <row r="1743" spans="1:10" ht="49.5" customHeight="1">
      <c r="A1743" s="7">
        <v>1742</v>
      </c>
      <c r="B1743" s="147"/>
      <c r="C1743" s="144"/>
      <c r="D1743" s="148"/>
      <c r="E1743" s="148"/>
      <c r="F1743" s="73"/>
      <c r="G1743" s="144"/>
      <c r="H1743" s="145"/>
      <c r="I1743" s="177"/>
      <c r="J1743" s="4"/>
    </row>
    <row r="1744" spans="1:10" ht="37.5" customHeight="1">
      <c r="A1744" s="7">
        <v>1743</v>
      </c>
      <c r="B1744" s="147"/>
      <c r="C1744" s="144"/>
      <c r="D1744" s="148"/>
      <c r="E1744" s="148"/>
      <c r="F1744" s="73"/>
      <c r="G1744" s="144"/>
      <c r="H1744" s="145"/>
      <c r="I1744" s="177"/>
      <c r="J1744" s="4"/>
    </row>
    <row r="1745" spans="1:10" ht="27.75" customHeight="1">
      <c r="A1745" s="7">
        <v>1744</v>
      </c>
      <c r="B1745" s="147"/>
      <c r="C1745" s="144"/>
      <c r="D1745" s="148"/>
      <c r="E1745" s="148"/>
      <c r="F1745" s="73"/>
      <c r="G1745" s="144"/>
      <c r="H1745" s="145"/>
      <c r="I1745" s="177"/>
      <c r="J1745" s="4"/>
    </row>
    <row r="1746" spans="1:10" ht="46.5" customHeight="1">
      <c r="A1746" s="7">
        <v>1745</v>
      </c>
      <c r="B1746" s="147"/>
      <c r="C1746" s="144"/>
      <c r="D1746" s="148"/>
      <c r="E1746" s="148"/>
      <c r="F1746" s="73"/>
      <c r="G1746" s="144"/>
      <c r="H1746" s="145"/>
      <c r="I1746" s="177"/>
      <c r="J1746" s="4"/>
    </row>
    <row r="1747" spans="1:10" ht="35.25" customHeight="1">
      <c r="A1747" s="7">
        <v>1746</v>
      </c>
      <c r="B1747" s="147"/>
      <c r="C1747" s="144"/>
      <c r="D1747" s="148"/>
      <c r="E1747" s="148"/>
      <c r="F1747" s="73"/>
      <c r="G1747" s="144"/>
      <c r="H1747" s="145"/>
      <c r="I1747" s="177"/>
      <c r="J1747" s="4"/>
    </row>
  </sheetData>
  <autoFilter ref="A1:J1747" xr:uid="{D6BC7437-645F-452A-88CF-7226980D8268}"/>
  <phoneticPr fontId="24" type="noConversion"/>
  <hyperlinks>
    <hyperlink ref="F79" r:id="rId1" tooltip="Глоссарий: Бизнес" xr:uid="{00000000-0004-0000-0000-000000000000}"/>
    <hyperlink ref="D504" r:id="rId2" display="Фразовые глаголы в английском языке" xr:uid="{00000000-0004-0000-0000-000001000000}"/>
  </hyperlinks>
  <pageMargins left="0.7" right="0.7" top="0.75" bottom="0.75" header="0.3" footer="0.3"/>
  <pageSetup paperSize="9" orientation="portrait" r:id="rId3"/>
  <ignoredErrors>
    <ignoredError sqref="K2:L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R19"/>
  <sheetViews>
    <sheetView workbookViewId="0">
      <selection activeCell="L20" sqref="L20"/>
    </sheetView>
  </sheetViews>
  <sheetFormatPr defaultRowHeight="15"/>
  <cols>
    <col min="3" max="3" width="13.42578125" customWidth="1"/>
    <col min="4" max="5" width="6.5703125" customWidth="1"/>
    <col min="17" max="17" width="8.5703125" customWidth="1"/>
  </cols>
  <sheetData>
    <row r="1" spans="3:18" ht="15.75" thickBot="1">
      <c r="E1" s="49"/>
    </row>
    <row r="2" spans="3:18" ht="45" customHeight="1" thickBot="1">
      <c r="C2" s="132" t="s">
        <v>4051</v>
      </c>
      <c r="D2" s="133" t="s">
        <v>4053</v>
      </c>
      <c r="E2" s="133" t="s">
        <v>4037</v>
      </c>
      <c r="F2" s="133" t="s">
        <v>9</v>
      </c>
      <c r="G2" s="133" t="s">
        <v>2739</v>
      </c>
      <c r="H2" s="133" t="s">
        <v>1797</v>
      </c>
      <c r="I2" s="133" t="s">
        <v>489</v>
      </c>
      <c r="J2" s="133" t="s">
        <v>3608</v>
      </c>
      <c r="K2" s="133" t="s">
        <v>3268</v>
      </c>
      <c r="L2" s="133" t="s">
        <v>2258</v>
      </c>
      <c r="M2" s="133" t="s">
        <v>999</v>
      </c>
      <c r="N2" s="133" t="s">
        <v>1316</v>
      </c>
      <c r="O2" s="133" t="s">
        <v>817</v>
      </c>
      <c r="P2" s="133" t="s">
        <v>3706</v>
      </c>
      <c r="Q2" s="134" t="s">
        <v>4078</v>
      </c>
    </row>
    <row r="3" spans="3:18" ht="24.95" customHeight="1">
      <c r="C3" s="138">
        <v>2016</v>
      </c>
      <c r="D3" s="135">
        <f>COUNTIFS('База данных ДК'!$B$2:$B$1479,"ВК",'База данных ДК'!$H$2:$H$1479,2016)</f>
        <v>0</v>
      </c>
      <c r="E3" s="130">
        <f>COUNTIFS('База данных ДК'!$B$2:$B$1280,"ЦДО",'База данных ДК'!$H$2:$H$1280,2016)</f>
        <v>0</v>
      </c>
      <c r="F3" s="130">
        <f>COUNTIFS('База данных ДК'!$B$2:$B$1479,"ЭФ",'База данных ДК'!$H$2:$H$1479,2016)</f>
        <v>0</v>
      </c>
      <c r="G3" s="130">
        <f>COUNTIFS('База данных ДК'!$B$2:$B$1479,"ИТФ",'База данных ДК'!$H$2:$H$1479,2016)</f>
        <v>2</v>
      </c>
      <c r="H3" s="130">
        <f>COUNTIFS('База данных ДК'!$B$2:$B$1479,"ФМФ",'База данных ДК'!$H$2:$H$1479,2016)</f>
        <v>6</v>
      </c>
      <c r="I3" s="130">
        <f>COUNTIFS('База данных ДК'!$B$2:$B$1479,"КПИ",'База данных ДК'!$H$2:$H$1479,2016)</f>
        <v>0</v>
      </c>
      <c r="J3" s="130">
        <f>COUNTIFS('База данных ДК'!$B$2:$B$1479,"ЮФ",'База данных ДК'!$H$2:$H$1479,2016)</f>
        <v>0</v>
      </c>
      <c r="K3" s="130">
        <f>COUNTIFS('База данных ДК'!$B$2:$B$1479,"ИФ",'База данных ДК'!$H$2:$H$1479,2016)</f>
        <v>1</v>
      </c>
      <c r="L3" s="130">
        <f>COUNTIFS('База данных ДК'!$B$2:$B$1479,"ЕГФ",'База данных ДК'!$H$2:$H$1479,2016)</f>
        <v>2</v>
      </c>
      <c r="M3" s="130">
        <f>COUNTIFS('База данных ДК'!$B$2:$B$1479,"СХФ",'База данных ДК'!$H$2:$H$1479,2016)</f>
        <v>1</v>
      </c>
      <c r="N3" s="130">
        <f>COUNTIFS('База данных ДК'!$B$2:$B$1479,"ФФКиС",'База данных ДК'!$H$2:$H$1479,2016)</f>
        <v>3</v>
      </c>
      <c r="O3" s="130">
        <f>COUNTIFS('База данных ДК'!$B$2:$B$1479,"ФФ",'База данных ДК'!$H$2:$H$1479,2016)</f>
        <v>2</v>
      </c>
      <c r="P3" s="130">
        <f>COUNTIFS('База данных ДК'!$B$2:$B$1600,"КПК",'База данных ДК'!$H$2:$H$1600,2016)</f>
        <v>0</v>
      </c>
      <c r="Q3" s="131">
        <f>SUM(D3:P3)</f>
        <v>17</v>
      </c>
    </row>
    <row r="4" spans="3:18" ht="24.95" customHeight="1">
      <c r="C4" s="139">
        <v>2017</v>
      </c>
      <c r="D4" s="136">
        <f>COUNTIFS('База данных ДК'!$B$2:$B$1479,"ВК",'База данных ДК'!$H$2:$H$1479,2017)</f>
        <v>1</v>
      </c>
      <c r="E4" s="4">
        <f>COUNTIFS('База данных ДК'!$B$2:$B$1280,"ЦДО",'База данных ДК'!$H$2:$H$1280,2017)</f>
        <v>0</v>
      </c>
      <c r="F4" s="4">
        <f>COUNTIFS('База данных ДК'!$B$2:$B$1479,"ЭФ",'База данных ДК'!$H$2:$H$1479,2017)</f>
        <v>4</v>
      </c>
      <c r="G4" s="4">
        <f>COUNTIFS('База данных ДК'!$B$2:$B$1479,"ИТФ",'База данных ДК'!$H$2:$H$1479,2017)</f>
        <v>1</v>
      </c>
      <c r="H4" s="4">
        <f>COUNTIFS('База данных ДК'!$B$2:$B$1479,"ФМФ",'База данных ДК'!$H$2:$H$1479,2017)</f>
        <v>4</v>
      </c>
      <c r="I4" s="4">
        <f>COUNTIFS('База данных ДК'!$B$2:$B$1479,"КПИ",'База данных ДК'!$H$2:$H$1479,2017)</f>
        <v>6</v>
      </c>
      <c r="J4" s="4">
        <f>COUNTIFS('База данных ДК'!$B$2:$B$1479,"ЮФ",'База данных ДК'!$H$2:$H$1479,2017)</f>
        <v>0</v>
      </c>
      <c r="K4" s="4">
        <f>COUNTIFS('База данных ДК'!$B$2:$B$1479,"ИФ",'База данных ДК'!$H$2:$H$1479,2017)</f>
        <v>7</v>
      </c>
      <c r="L4" s="4">
        <f>COUNTIFS('База данных ДК'!$B$2:$B$1479,"ЕГФ",'База данных ДК'!$H$2:$H$1479,2017)</f>
        <v>5</v>
      </c>
      <c r="M4" s="4">
        <f>COUNTIFS('База данных ДК'!$B$2:$B$1479,"СХФ",'База данных ДК'!$H$2:$H$1479,2017)</f>
        <v>1</v>
      </c>
      <c r="N4" s="4">
        <f>COUNTIFS('База данных ДК'!$B$2:$B$1479,"ФФКиС",'База данных ДК'!$H$2:$H$1479,2017)</f>
        <v>1</v>
      </c>
      <c r="O4" s="4">
        <f>COUNTIFS('База данных ДК'!$B$2:$B$1479,"ФФ",'База данных ДК'!$H$2:$H$1479,2017)</f>
        <v>2</v>
      </c>
      <c r="P4" s="4">
        <f>COUNTIFS('База данных ДК'!$B$2:$B$1479,"КПК",'База данных ДК'!$H$2:$H$1479,2017)</f>
        <v>0</v>
      </c>
      <c r="Q4" s="129">
        <f t="shared" ref="Q4:Q10" si="0">SUM(D4:P4)</f>
        <v>32</v>
      </c>
    </row>
    <row r="5" spans="3:18" ht="24.95" customHeight="1">
      <c r="C5" s="139">
        <v>2018</v>
      </c>
      <c r="D5" s="136">
        <f>COUNTIFS('База данных ДК'!$B$2:$B$1479,"ВК",'База данных ДК'!$H$2:$H$1479,2018)</f>
        <v>1</v>
      </c>
      <c r="E5" s="4">
        <f>COUNTIFS('База данных ДК'!$B$2:$B$1280,"ЦДО",'База данных ДК'!$H$2:$H$1280,2018)</f>
        <v>1</v>
      </c>
      <c r="F5" s="4">
        <f>COUNTIFS('База данных ДК'!$B$2:$B$1479,"ЭФ",'База данных ДК'!$H$2:$H$1479,2018)</f>
        <v>24</v>
      </c>
      <c r="G5" s="4">
        <f>COUNTIFS('База данных ДК'!$B$2:$B$1479,"ИТФ",'База данных ДК'!$H$2:$H$1479,2018)</f>
        <v>10</v>
      </c>
      <c r="H5" s="4">
        <f>COUNTIFS('База данных ДК'!$B$2:$B$1479,"ФМФ",'База данных ДК'!$H$2:$H$1479,2018)</f>
        <v>10</v>
      </c>
      <c r="I5" s="4">
        <f>COUNTIFS('База данных ДК'!$B$2:$B$1479,"КПИ",'База данных ДК'!$H$2:$H$1479,2018)</f>
        <v>10</v>
      </c>
      <c r="J5" s="4">
        <f>COUNTIFS('База данных ДК'!$B$2:$B$1479,"ЮФ",'База данных ДК'!$H$2:$H$1479,2018)</f>
        <v>1</v>
      </c>
      <c r="K5" s="4">
        <f>COUNTIFS('База данных ДК'!$B$2:$B$1479,"ИФ",'База данных ДК'!$H$2:$H$1479,2018)</f>
        <v>8</v>
      </c>
      <c r="L5" s="4">
        <f>COUNTIFS('База данных ДК'!$B$2:$B$1479,"ЕГФ",'База данных ДК'!$H$2:$H$1479,2018)</f>
        <v>9</v>
      </c>
      <c r="M5" s="4">
        <f>COUNTIFS('База данных ДК'!$B$2:$B$1479,"СХФ",'База данных ДК'!$H$2:$H$1479,2018)</f>
        <v>2</v>
      </c>
      <c r="N5" s="4">
        <f>COUNTIFS('База данных ДК'!$B$2:$B$1479,"ФФКиС",'База данных ДК'!$H$2:$H$1479,2018)</f>
        <v>5</v>
      </c>
      <c r="O5" s="4">
        <f>COUNTIFS('База данных ДК'!$B$2:$B$1479,"ФФ",'База данных ДК'!$H$2:$H$1479,2018)</f>
        <v>4</v>
      </c>
      <c r="P5" s="4">
        <f>COUNTIFS('База данных ДК'!$B$2:$B$1479,"КПК",'База данных ДК'!$H$2:$H$1479,2018)</f>
        <v>3</v>
      </c>
      <c r="Q5" s="129">
        <f t="shared" si="0"/>
        <v>88</v>
      </c>
    </row>
    <row r="6" spans="3:18" ht="24.95" customHeight="1">
      <c r="C6" s="139">
        <v>2019</v>
      </c>
      <c r="D6" s="136">
        <f>COUNTIFS('База данных ДК'!$B$2:$B$1479,"ВК",'База данных ДК'!$H$2:$H$1479,2019)</f>
        <v>0</v>
      </c>
      <c r="E6" s="4">
        <f>COUNTIFS('База данных ДК'!$B$2:$B$1280,"ЦДО",'База данных ДК'!$H$2:$H$1280,2019)</f>
        <v>0</v>
      </c>
      <c r="F6" s="4">
        <f>COUNTIFS('База данных ДК'!$B$2:$B$1479,"ЭФ",'База данных ДК'!$H$2:$H$1479,2019)</f>
        <v>23</v>
      </c>
      <c r="G6" s="4">
        <f>COUNTIFS('База данных ДК'!$B$2:$B$1479,"ИТФ",'База данных ДК'!$H$2:$H$1479,2019)</f>
        <v>11</v>
      </c>
      <c r="H6" s="4">
        <f>COUNTIFS('База данных ДК'!$B$2:$B$1479,"ФМФ",'База данных ДК'!$H$2:$H$1479,2019)</f>
        <v>12</v>
      </c>
      <c r="I6" s="4">
        <f>COUNTIFS('База данных ДК'!$B$2:$B$1479,"КПИ",'База данных ДК'!$H$2:$H$1479,2019)</f>
        <v>12</v>
      </c>
      <c r="J6" s="4">
        <f>COUNTIFS('База данных ДК'!$B$2:$B$1479,"ЮФ",'База данных ДК'!$H$2:$H$1479,2019)</f>
        <v>2</v>
      </c>
      <c r="K6" s="4">
        <f>COUNTIFS('База данных ДК'!$B$2:$B$1479,"ИФ",'База данных ДК'!$H$2:$H$1479,2019)</f>
        <v>5</v>
      </c>
      <c r="L6" s="4">
        <f>COUNTIFS('База данных ДК'!$B$2:$B$1479,"ЕГФ",'База данных ДК'!$H$2:$H$1479,2019)</f>
        <v>9</v>
      </c>
      <c r="M6" s="4">
        <f>COUNTIFS('База данных ДК'!$B$2:$B$1479,"СХФ",'База данных ДК'!$H$2:$H$1479,2019)</f>
        <v>9</v>
      </c>
      <c r="N6" s="4">
        <f>COUNTIFS('База данных ДК'!$B$2:$B$1479,"ФФКиС",'База данных ДК'!$H$2:$H$1479,2019)</f>
        <v>4</v>
      </c>
      <c r="O6" s="4">
        <f>COUNTIFS('База данных ДК'!$B$2:$B$1479,"ФФ",'База данных ДК'!$H$2:$H$1479,2019)</f>
        <v>5</v>
      </c>
      <c r="P6" s="4">
        <f>COUNTIFS('База данных ДК'!$B$2:$B$1479,"КПК",'База данных ДК'!$H$2:$H$1479,2019)</f>
        <v>2</v>
      </c>
      <c r="Q6" s="129">
        <f t="shared" si="0"/>
        <v>94</v>
      </c>
    </row>
    <row r="7" spans="3:18" ht="24.95" customHeight="1">
      <c r="C7" s="139">
        <v>2020</v>
      </c>
      <c r="D7" s="136">
        <f>COUNTIFS('База данных ДК'!$B$2:$B$1280,"ВК",'База данных ДК'!$H$2:$H$1280,2020)</f>
        <v>0</v>
      </c>
      <c r="E7" s="4">
        <f>COUNTIFS('База данных ДК'!$B$2:$B$1280,"ЦДО",'База данных ДК'!$H$2:$H$1280,2020)</f>
        <v>0</v>
      </c>
      <c r="F7" s="4">
        <f>COUNTIFS('База данных ДК'!$B$2:$B$1479,"ЭФ",'База данных ДК'!$H$2:$H$1479,2020)</f>
        <v>22</v>
      </c>
      <c r="G7" s="4">
        <f>COUNTIFS('База данных ДК'!$B$2:$B$1479,"ИТФ",'База данных ДК'!$H$2:$H$1479,2020)</f>
        <v>24</v>
      </c>
      <c r="H7" s="4">
        <f>COUNTIFS('База данных ДК'!$B$2:$B$1479,"ФМФ",'База данных ДК'!$H$2:$H$1479,2020)</f>
        <v>20</v>
      </c>
      <c r="I7" s="4">
        <f>COUNTIFS('База данных ДК'!$B$2:$B$1479,"КПИ",'База данных ДК'!$H$2:$H$1479,2020)</f>
        <v>19</v>
      </c>
      <c r="J7" s="4">
        <f>COUNTIFS('База данных ДК'!$B$2:$B$1479,"ЮФ",'База данных ДК'!$H$2:$H$1479,2020)</f>
        <v>1</v>
      </c>
      <c r="K7" s="4">
        <f>COUNTIFS('База данных ДК'!$B$2:$B$1479,"ИФ",'База данных ДК'!$H$2:$H$1479,2020)</f>
        <v>19</v>
      </c>
      <c r="L7" s="4">
        <f>COUNTIFS('База данных ДК'!$B$2:$B$1479,"ЕГФ",'База данных ДК'!$H$2:$H$1479,2020)</f>
        <v>21</v>
      </c>
      <c r="M7" s="4">
        <f>COUNTIFS('База данных ДК'!$B$2:$B$1479,"СХФ",'База данных ДК'!$H$2:$H$1479,2020)</f>
        <v>12</v>
      </c>
      <c r="N7" s="4">
        <f>COUNTIFS('База данных ДК'!$B$2:$B$1479,"ФФКиС",'База данных ДК'!$H$2:$H$1479,2020)</f>
        <v>10</v>
      </c>
      <c r="O7" s="4">
        <f>COUNTIFS('База данных ДК'!$B$2:$B$1479,"ФФ",'База данных ДК'!$H$2:$H$1479,2020)</f>
        <v>15</v>
      </c>
      <c r="P7" s="4">
        <f>COUNTIFS('База данных ДК'!$B$2:$B$1479,"КПК",'База данных ДК'!$H$2:$H$1479,2020)</f>
        <v>12</v>
      </c>
      <c r="Q7" s="129">
        <f t="shared" si="0"/>
        <v>175</v>
      </c>
    </row>
    <row r="8" spans="3:18" ht="24.95" customHeight="1">
      <c r="C8" s="139">
        <v>2021</v>
      </c>
      <c r="D8" s="136">
        <f>COUNTIFS('База данных ДК'!$B$2:$B$1479,"ВК",'База данных ДК'!$H$2:$H$1479,2021)</f>
        <v>0</v>
      </c>
      <c r="E8" s="4">
        <f>COUNTIFS('База данных ДК'!$B$2:$B$1280,"ЦДО",'База данных ДК'!$H$2:$H$1280,2021)</f>
        <v>0</v>
      </c>
      <c r="F8" s="4">
        <f>COUNTIFS('База данных ДК'!$B$2:$B$1479,"ЭФ",'База данных ДК'!$H$2:$H$1479,2021)</f>
        <v>29</v>
      </c>
      <c r="G8" s="4">
        <f>COUNTIFS('База данных ДК'!$B$2:$B$1479,"ИТФ",'База данных ДК'!$H$2:$H$1479,2021)</f>
        <v>30</v>
      </c>
      <c r="H8" s="4">
        <f>COUNTIFS('База данных ДК'!$B$2:$B$1479,"ФМФ",'База данных ДК'!$H$2:$H$1479,2021)</f>
        <v>32</v>
      </c>
      <c r="I8" s="4">
        <f>COUNTIFS('База данных ДК'!$B$2:$B$1479,"КПИ",'База данных ДК'!$H$2:$H$1479,2021)</f>
        <v>42</v>
      </c>
      <c r="J8" s="4">
        <f>COUNTIFS('База данных ДК'!$B$2:$B$1479,"ЮФ",'База данных ДК'!$H$2:$H$1479,2021)</f>
        <v>9</v>
      </c>
      <c r="K8" s="4">
        <f>COUNTIFS('База данных ДК'!$B$2:$B$1479,"ИФ",'База данных ДК'!$H$2:$H$1479,2021)</f>
        <v>23</v>
      </c>
      <c r="L8" s="4">
        <f>COUNTIFS('База данных ДК'!$B$2:$B$1479,"ЕГФ",'База данных ДК'!$H$2:$H$1479,2021)</f>
        <v>35</v>
      </c>
      <c r="M8" s="4">
        <f>COUNTIFS('База данных ДК'!$B$2:$B$1479,"СХФ",'База данных ДК'!$H$2:$H$1479,2021)</f>
        <v>25</v>
      </c>
      <c r="N8" s="4">
        <f>COUNTIFS('База данных ДК'!$B$2:$B$1479,"ФФКиС",'База данных ДК'!$H$2:$H$1479,2021)</f>
        <v>5</v>
      </c>
      <c r="O8" s="4">
        <f>COUNTIFS('База данных ДК'!$B$2:$B$1479,"ФФ",'База данных ДК'!$H$2:$H$1479,2021)</f>
        <v>17</v>
      </c>
      <c r="P8" s="4">
        <f>COUNTIFS('База данных ДК'!$B$2:$B$1479,"КПК",'База данных ДК'!$H$2:$H$1479,2021)</f>
        <v>13</v>
      </c>
      <c r="Q8" s="129">
        <f>SUM(D8:P8)</f>
        <v>260</v>
      </c>
    </row>
    <row r="9" spans="3:18" ht="24.95" customHeight="1">
      <c r="C9" s="139">
        <v>2022</v>
      </c>
      <c r="D9" s="136">
        <f>COUNTIFS('База данных ДК'!$B$2:$B$1479,"ВК",'База данных ДК'!$H$2:$H$1479,2022)</f>
        <v>0</v>
      </c>
      <c r="E9" s="4">
        <f>COUNTIFS('База данных ДК'!$B$2:$B$1280,"ЦДО",'База данных ДК'!$H$2:$H$1280,2022)</f>
        <v>0</v>
      </c>
      <c r="F9" s="4">
        <f>COUNTIFS('База данных ДК'!$B$2:$B$1479,"ЭФ",'База данных ДК'!$H$2:$H$1479,2022)</f>
        <v>26</v>
      </c>
      <c r="G9" s="4">
        <f>COUNTIFS('База данных ДК'!$B$2:$B$1479,"ИТФ",'База данных ДК'!$H$2:$H$1479,2022)</f>
        <v>43</v>
      </c>
      <c r="H9" s="4">
        <f>COUNTIFS('База данных ДК'!$B$2:$B$1479,"ФМФ",'База данных ДК'!$H$2:$H$1479,2022)</f>
        <v>28</v>
      </c>
      <c r="I9" s="4">
        <f>COUNTIFS('База данных ДК'!$B$2:$B$1479,"КПИ",'База данных ДК'!$H$2:$H$1479,2022)</f>
        <v>42</v>
      </c>
      <c r="J9" s="4">
        <f>COUNTIFS('База данных ДК'!$B$2:$B$1479,"ЮФ",'База данных ДК'!$H$2:$H$1479,2022)</f>
        <v>7</v>
      </c>
      <c r="K9" s="4">
        <f>COUNTIFS('База данных ДК'!$B$2:$B$1479,"ИФ",'База данных ДК'!$H$2:$H$1479,2022)</f>
        <v>19</v>
      </c>
      <c r="L9" s="4">
        <f>COUNTIFS('База данных ДК'!$B$2:$B$1479,"ЕГФ",'База данных ДК'!$H$2:$H$1479,2022)</f>
        <v>43</v>
      </c>
      <c r="M9" s="4">
        <f>COUNTIFS('База данных ДК'!$B$2:$B$1479,"СХФ",'База данных ДК'!$H$2:$H$1479,2022)</f>
        <v>24</v>
      </c>
      <c r="N9" s="4">
        <f>COUNTIFS('База данных ДК'!$B$2:$B$1479,"ФФКиС",'База данных ДК'!$H$2:$H$1479,2022)</f>
        <v>13</v>
      </c>
      <c r="O9" s="4">
        <f>COUNTIFS('База данных ДК'!$B$2:$B$1479,"ФФ",'База данных ДК'!$H$2:$H$1479,2022)</f>
        <v>21</v>
      </c>
      <c r="P9" s="4">
        <f>COUNTIFS('База данных ДК'!$B$2:$B$1479,"КПК",'База данных ДК'!$H$2:$H$1479,2022)</f>
        <v>23</v>
      </c>
      <c r="Q9" s="129">
        <f t="shared" si="0"/>
        <v>289</v>
      </c>
    </row>
    <row r="10" spans="3:18" ht="24.95" customHeight="1">
      <c r="C10" s="139">
        <v>2023</v>
      </c>
      <c r="D10" s="136">
        <f>COUNTIFS('База данных ДК'!$B$2:$B$1479,"ВК",'База данных ДК'!$H$2:$H$1479,2023)</f>
        <v>0</v>
      </c>
      <c r="E10" s="4">
        <f>COUNTIFS('База данных ДК'!$B$2:$B$1280,"ЦДО",'База данных ДК'!$H$2:$H$1280,2023)</f>
        <v>0</v>
      </c>
      <c r="F10" s="4">
        <f>COUNTIFS('База данных ДК'!$B$2:$B$1479,"ЭФ",'База данных ДК'!$H$2:$H$1479,2023)</f>
        <v>21</v>
      </c>
      <c r="G10" s="4">
        <f>COUNTIFS('База данных ДК'!$B$2:$B$1479,"ИТФ",'База данных ДК'!$H$2:$H$1479,2023)</f>
        <v>44</v>
      </c>
      <c r="H10" s="4">
        <f>COUNTIFS('База данных ДК'!$B$2:$B$1479,"ФМФ",'База данных ДК'!$H$2:$H$1479,2023)</f>
        <v>29</v>
      </c>
      <c r="I10" s="4">
        <f>COUNTIFS('База данных ДК'!$B$2:$B$1479,"КПИ",'База данных ДК'!$H$2:$H$1479,2023)</f>
        <v>44</v>
      </c>
      <c r="J10" s="4">
        <f>COUNTIFS('База данных ДК'!$B$2:$B$1479,"ЮФ",'База данных ДК'!$H$2:$H$1479,2023)</f>
        <v>8</v>
      </c>
      <c r="K10" s="4">
        <f>COUNTIFS('База данных ДК'!$B$2:$B$1479,"ИФ",'База данных ДК'!$H$2:$H$1479,2023)</f>
        <v>25</v>
      </c>
      <c r="L10" s="4">
        <f>COUNTIFS('База данных ДК'!$B$2:$B$1479,"ЕГФ",'База данных ДК'!$H$2:$H$1479,2023)</f>
        <v>22</v>
      </c>
      <c r="M10" s="4">
        <f>COUNTIFS('База данных ДК'!$B$2:$B$1479,"СХФ",'База данных ДК'!$H$2:$H$1479,2023)</f>
        <v>30</v>
      </c>
      <c r="N10" s="4">
        <f>COUNTIFS('База данных ДК'!$B$2:$B$1479,"ФФКиС",'База данных ДК'!$H$2:$H$1479,2023)</f>
        <v>18</v>
      </c>
      <c r="O10" s="4">
        <f>COUNTIFS('База данных ДК'!$B$2:$B$1479,"ФФ",'База данных ДК'!$H$2:$H$1479,2023)</f>
        <v>23</v>
      </c>
      <c r="P10" s="4">
        <f>COUNTIFS('База данных ДК'!$B$2:$B$1479,"КПК",'База данных ДК'!$H$2:$H$1479,2023)</f>
        <v>43</v>
      </c>
      <c r="Q10" s="129">
        <f t="shared" si="0"/>
        <v>307</v>
      </c>
    </row>
    <row r="11" spans="3:18" ht="24.95" customHeight="1">
      <c r="C11" s="139">
        <v>2024</v>
      </c>
      <c r="D11" s="136">
        <f>COUNTIFS('База данных ДК'!$B$2:$B$1600,"ВК",'База данных ДК'!$H$2:$H$1600,2024)</f>
        <v>0</v>
      </c>
      <c r="E11" s="4">
        <f>COUNTIFS('База данных ДК'!$B$2:$B$1494,"ЦДО",'База данных ДК'!$H$2:$H$1494,2024)</f>
        <v>0</v>
      </c>
      <c r="F11" s="4">
        <f>COUNTIFS('База данных ДК'!$B$2:$B$1600,"ЭФ",'База данных ДК'!$H$2:$H$1600,2024)</f>
        <v>21</v>
      </c>
      <c r="G11" s="4">
        <f>COUNTIFS('База данных ДК'!$B$2:$B$1600,"ИТФ",'База данных ДК'!$H$2:$H$1600,2024)</f>
        <v>45</v>
      </c>
      <c r="H11" s="4">
        <f>COUNTIFS('База данных ДК'!$B$2:$B$1600,"ФМФ",'База данных ДК'!$H$2:$H$1600,2024)</f>
        <v>19</v>
      </c>
      <c r="I11" s="4">
        <f>COUNTIFS('База данных ДК'!$B$2:$B$1600,"КПИ",'База данных ДК'!$H$2:$H$1600,2024)</f>
        <v>37</v>
      </c>
      <c r="J11" s="4">
        <f>COUNTIFS('База данных ДК'!$B$2:$B$1600,"ЮФ",'База данных ДК'!$H$2:$H$1600,2024)</f>
        <v>13</v>
      </c>
      <c r="K11" s="4">
        <f>COUNTIFS('База данных ДК'!$B$2:$B$1600,"ИФ",'База данных ДК'!$H$2:$H$1600,2024)</f>
        <v>15</v>
      </c>
      <c r="L11" s="4">
        <f>COUNTIFS('База данных ДК'!$B$2:$B$1600,"ЕГФ",'База данных ДК'!$H$2:$H$1600,2024)</f>
        <v>34</v>
      </c>
      <c r="M11" s="4">
        <f>COUNTIFS('База данных ДК'!$B$2:$B$1600,"СХФ",'База данных ДК'!$H$2:$H$1600,2024)</f>
        <v>25</v>
      </c>
      <c r="N11" s="4">
        <f>COUNTIFS('База данных ДК'!$B$2:$B$1600,"ФФКиС",'База данных ДК'!$H$2:$H$1600,2024)</f>
        <v>13</v>
      </c>
      <c r="O11" s="4">
        <f>COUNTIFS('База данных ДК'!$B$2:$B$1600,"ФФ",'База данных ДК'!$H$2:$H$1600,2024)</f>
        <v>28</v>
      </c>
      <c r="P11" s="4">
        <f>COUNTIFS('База данных ДК'!$B$2:$B$1600,"КПК",'База данных ДК'!$H$2:$H$1600,2024)</f>
        <v>42</v>
      </c>
      <c r="Q11" s="129">
        <f>SUM(D11:P11)</f>
        <v>292</v>
      </c>
      <c r="R11" s="2"/>
    </row>
    <row r="12" spans="3:18" ht="24.95" customHeight="1">
      <c r="C12" s="200">
        <v>2025</v>
      </c>
      <c r="D12" s="201">
        <f>COUNTIFS('База данных ДК'!$B$2:$B$1746,"ВК",'База данных ДК'!$H$2:$H$1746,2025)</f>
        <v>0</v>
      </c>
      <c r="E12" s="4">
        <f>COUNTIFS('База данных ДК'!$B$2:$B$746,"ЦДО",'База данных ДК'!$H$2:$H$746,2025)</f>
        <v>0</v>
      </c>
      <c r="F12" s="4">
        <f>COUNTIFS('База данных ДК'!$B$2:$B$1746,"ЭФ",'База данных ДК'!$H$2:$H$1746,2025)</f>
        <v>2</v>
      </c>
      <c r="G12" s="4">
        <f>COUNTIFS('База данных ДК'!$B$2:$B$1746,"ИТФ",'База данных ДК'!$H$2:$H$1746,2025)</f>
        <v>12</v>
      </c>
      <c r="H12" s="42">
        <f>COUNTIFS('База данных ДК'!$B$2:$B$1746,"ФМФ",'База данных ДК'!$H$2:$H$1746,2025)</f>
        <v>1</v>
      </c>
      <c r="I12" s="42">
        <f>COUNTIFS('База данных ДК'!$B$2:$B$1746,"КПИ",'База данных ДК'!$H$2:$H$1746,2025)</f>
        <v>11</v>
      </c>
      <c r="J12" s="42">
        <f>COUNTIFS('База данных ДК'!$B$2:$B$1746,"ЮФ",'База данных ДК'!$H$2:$H$1746,2025)</f>
        <v>3</v>
      </c>
      <c r="K12" s="42">
        <f>COUNTIFS('База данных ДК'!$B$2:$B$1746,"ИФ",'База данных ДК'!$H$2:$H$1746,2025)</f>
        <v>9</v>
      </c>
      <c r="L12" s="42">
        <f>COUNTIFS('База данных ДК'!$B$2:$B$1746,"ЕГФ",'База данных ДК'!$H$2:$H$1746,2025)</f>
        <v>8</v>
      </c>
      <c r="M12" s="42">
        <f>COUNTIFS('База данных ДК'!$B$2:$B$1746,"СХФ",'База данных ДК'!$H$2:$H$1746,2025)</f>
        <v>3</v>
      </c>
      <c r="N12" s="42">
        <f>COUNTIFS('База данных ДК'!$B$2:$B$1746,"ФФКиС",'База данных ДК'!$H$2:$H$1746,2025)</f>
        <v>0</v>
      </c>
      <c r="O12" s="42">
        <f>COUNTIFS('База данных ДК'!$B$2:$B$1746,"ФФ",'База данных ДК'!$H$2:$H$1746,2025)</f>
        <v>6</v>
      </c>
      <c r="P12" s="42">
        <f>COUNTIFS('База данных ДК'!$B$2:$B$1746,"КПК",'База данных ДК'!$H$2:$H$1746,2025)</f>
        <v>9</v>
      </c>
      <c r="Q12" s="129">
        <f>SUM(D12:P12)</f>
        <v>64</v>
      </c>
      <c r="R12" s="2"/>
    </row>
    <row r="13" spans="3:18" ht="36.75" customHeight="1" thickBot="1">
      <c r="C13" s="140" t="s">
        <v>4077</v>
      </c>
      <c r="D13" s="137">
        <f>SUM(D3:D11)</f>
        <v>2</v>
      </c>
      <c r="E13" s="129">
        <f>SUM(E3:E11)</f>
        <v>1</v>
      </c>
      <c r="F13" s="129">
        <f t="shared" ref="F13:Q13" si="1">SUM(F3:F12)</f>
        <v>172</v>
      </c>
      <c r="G13" s="129">
        <f t="shared" si="1"/>
        <v>222</v>
      </c>
      <c r="H13" s="129">
        <f t="shared" si="1"/>
        <v>161</v>
      </c>
      <c r="I13" s="129">
        <f t="shared" si="1"/>
        <v>223</v>
      </c>
      <c r="J13" s="129">
        <f t="shared" si="1"/>
        <v>44</v>
      </c>
      <c r="K13" s="129">
        <f t="shared" si="1"/>
        <v>131</v>
      </c>
      <c r="L13" s="129">
        <f t="shared" si="1"/>
        <v>188</v>
      </c>
      <c r="M13" s="129">
        <f t="shared" si="1"/>
        <v>132</v>
      </c>
      <c r="N13" s="129">
        <f t="shared" si="1"/>
        <v>72</v>
      </c>
      <c r="O13" s="129">
        <f t="shared" si="1"/>
        <v>123</v>
      </c>
      <c r="P13" s="129">
        <f t="shared" si="1"/>
        <v>147</v>
      </c>
      <c r="Q13" s="196">
        <f t="shared" si="1"/>
        <v>1618</v>
      </c>
    </row>
    <row r="14" spans="3:18">
      <c r="P14">
        <f>SUM(D13:P13)</f>
        <v>1618</v>
      </c>
    </row>
    <row r="19" spans="16:16">
      <c r="P19" s="2"/>
    </row>
  </sheetData>
  <pageMargins left="0.7" right="0.7" top="0.75" bottom="0.75" header="0.3" footer="0.3"/>
  <pageSetup paperSize="9" orientation="portrait" r:id="rId1"/>
  <ignoredErrors>
    <ignoredError sqref="Q12" formulaRange="1"/>
    <ignoredError sqref="F1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База данных ДК</vt:lpstr>
      <vt:lpstr>Отчет</vt:lpstr>
      <vt:lpstr>'База данных ДК'!_Hlk57638132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Ооржак Байлак Сарыг-ооловна О.Б.С. 570975</dc:creator>
  <cp:lastModifiedBy>Ооржак Байлак Сарыг-ооловна О.Б.С. 570975</cp:lastModifiedBy>
  <dcterms:created xsi:type="dcterms:W3CDTF">2024-02-15T08:22:00Z</dcterms:created>
  <dcterms:modified xsi:type="dcterms:W3CDTF">2025-03-31T03:47:07Z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423D87B4BB7E409F835B043522BAA7D8_12</vt:lpwstr>
  </property>
  <property fmtid="{D5CDD505-2E9C-101B-9397-08002B2CF9AE}" pid="3" name="KSOProductBuildVer">
    <vt:lpwstr>1049-12.2.0.13431</vt:lpwstr>
  </property>
</Properties>
</file>